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435\Downloads\"/>
    </mc:Choice>
  </mc:AlternateContent>
  <bookViews>
    <workbookView xWindow="0" yWindow="600" windowWidth="28800" windowHeight="12315"/>
  </bookViews>
  <sheets>
    <sheet name="Титул_бак" sheetId="22" r:id="rId1"/>
    <sheet name="НП_БАК" sheetId="14" r:id="rId2"/>
    <sheet name="1 Курс" sheetId="1" r:id="rId3"/>
    <sheet name="2 Курс" sheetId="13" r:id="rId4"/>
    <sheet name="3 Курс" sheetId="20" r:id="rId5"/>
    <sheet name="4 Курс" sheetId="21" r:id="rId6"/>
  </sheets>
  <definedNames>
    <definedName name="_xlnm._FilterDatabase" localSheetId="1" hidden="1">НП_БАК!$P$5:$X$107</definedName>
    <definedName name="_xlnm.Print_Area" localSheetId="2">'1 Курс'!$A$1:$AF$30</definedName>
    <definedName name="_xlnm.Print_Area" localSheetId="3">'2 Курс'!$A$1:$AF$28</definedName>
    <definedName name="_xlnm.Print_Area" localSheetId="4">'3 Курс'!$A$1:$AF$29</definedName>
    <definedName name="_xlnm.Print_Area" localSheetId="5">'4 Курс'!$A$1:$AF$27</definedName>
    <definedName name="_xlnm.Print_Area" localSheetId="1">НП_БАК!$A$2:$X$93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0" l="1"/>
  <c r="U15" i="20"/>
  <c r="T15" i="20" s="1"/>
  <c r="S15" i="20" s="1"/>
  <c r="AG15" i="20"/>
  <c r="AH15" i="20"/>
  <c r="H17" i="21"/>
  <c r="G17" i="21" s="1"/>
  <c r="D17" i="21" s="1"/>
  <c r="AG17" i="21"/>
  <c r="AH17" i="21"/>
  <c r="D15" i="20" l="1"/>
  <c r="F15" i="20"/>
  <c r="E15" i="20" s="1"/>
  <c r="F17" i="21"/>
  <c r="E17" i="21" s="1"/>
  <c r="AG14" i="20"/>
  <c r="AG16" i="20"/>
  <c r="AG17" i="20"/>
  <c r="AG18" i="20"/>
  <c r="AG19" i="20"/>
  <c r="AG20" i="20"/>
  <c r="AG21" i="20"/>
  <c r="AG22" i="20"/>
  <c r="AG23" i="20"/>
  <c r="AG24" i="20"/>
  <c r="AG25" i="20"/>
  <c r="AG26" i="20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D24" i="13"/>
  <c r="H19" i="13"/>
  <c r="G19" i="13" s="1"/>
  <c r="H18" i="13"/>
  <c r="G18" i="13" s="1"/>
  <c r="H17" i="13"/>
  <c r="G17" i="13" s="1"/>
  <c r="AH18" i="13"/>
  <c r="U18" i="13"/>
  <c r="T18" i="13"/>
  <c r="S18" i="13" s="1"/>
  <c r="U20" i="13"/>
  <c r="T20" i="13"/>
  <c r="D20" i="13" s="1"/>
  <c r="S20" i="13"/>
  <c r="E20" i="13" s="1"/>
  <c r="AH20" i="13"/>
  <c r="H16" i="13"/>
  <c r="G16" i="13" s="1"/>
  <c r="H15" i="13"/>
  <c r="G15" i="13" s="1"/>
  <c r="D15" i="13" s="1"/>
  <c r="E24" i="13"/>
  <c r="U17" i="13"/>
  <c r="U24" i="1"/>
  <c r="T24" i="1"/>
  <c r="S24" i="1" s="1"/>
  <c r="X15" i="22"/>
  <c r="X16" i="22"/>
  <c r="X17" i="22"/>
  <c r="X19" i="22" s="1"/>
  <c r="X18" i="22"/>
  <c r="C19" i="22"/>
  <c r="F19" i="22"/>
  <c r="I19" i="22"/>
  <c r="P19" i="22"/>
  <c r="T19" i="22"/>
  <c r="AL19" i="22"/>
  <c r="O78" i="14"/>
  <c r="J78" i="14"/>
  <c r="I78" i="14"/>
  <c r="K78" i="14"/>
  <c r="O60" i="14"/>
  <c r="O79" i="14" s="1"/>
  <c r="AG14" i="21"/>
  <c r="AG15" i="21"/>
  <c r="AG16" i="21"/>
  <c r="AG18" i="21"/>
  <c r="AG19" i="21"/>
  <c r="AG20" i="21"/>
  <c r="AG21" i="21"/>
  <c r="AG22" i="21"/>
  <c r="AG23" i="21"/>
  <c r="AG24" i="21"/>
  <c r="U18" i="21"/>
  <c r="T18" i="21" s="1"/>
  <c r="S18" i="21" s="1"/>
  <c r="G18" i="21"/>
  <c r="F18" i="21" s="1"/>
  <c r="I60" i="14"/>
  <c r="T23" i="20"/>
  <c r="S23" i="20" s="1"/>
  <c r="H23" i="20"/>
  <c r="G23" i="20" s="1"/>
  <c r="U22" i="20"/>
  <c r="T22" i="20" s="1"/>
  <c r="G22" i="20"/>
  <c r="F22" i="20" s="1"/>
  <c r="H17" i="20"/>
  <c r="G17" i="20" s="1"/>
  <c r="F17" i="20" s="1"/>
  <c r="U17" i="20"/>
  <c r="T17" i="20" s="1"/>
  <c r="AH17" i="20"/>
  <c r="G13" i="21"/>
  <c r="F13" i="21" s="1"/>
  <c r="U13" i="21"/>
  <c r="T13" i="21" s="1"/>
  <c r="AG13" i="21"/>
  <c r="AH13" i="21"/>
  <c r="H14" i="21"/>
  <c r="G14" i="21" s="1"/>
  <c r="T14" i="21"/>
  <c r="S14" i="21" s="1"/>
  <c r="AH14" i="21"/>
  <c r="G15" i="21"/>
  <c r="U15" i="21"/>
  <c r="T15" i="21" s="1"/>
  <c r="AH15" i="21"/>
  <c r="H16" i="21"/>
  <c r="G16" i="21" s="1"/>
  <c r="F16" i="21" s="1"/>
  <c r="AH16" i="21"/>
  <c r="G19" i="21"/>
  <c r="F19" i="21" s="1"/>
  <c r="T19" i="21"/>
  <c r="S19" i="21" s="1"/>
  <c r="AH19" i="21"/>
  <c r="G20" i="21"/>
  <c r="AH20" i="21"/>
  <c r="H21" i="21"/>
  <c r="G21" i="21" s="1"/>
  <c r="F21" i="21" s="1"/>
  <c r="U21" i="21"/>
  <c r="T21" i="21" s="1"/>
  <c r="AH21" i="21"/>
  <c r="H22" i="21"/>
  <c r="G22" i="21" s="1"/>
  <c r="F22" i="21" s="1"/>
  <c r="U22" i="21"/>
  <c r="T22" i="21" s="1"/>
  <c r="AH22" i="21"/>
  <c r="G23" i="21"/>
  <c r="U23" i="21"/>
  <c r="T23" i="21" s="1"/>
  <c r="AH23" i="21"/>
  <c r="H24" i="21"/>
  <c r="G24" i="21" s="1"/>
  <c r="U24" i="21"/>
  <c r="T24" i="21" s="1"/>
  <c r="S24" i="21" s="1"/>
  <c r="AH24" i="21"/>
  <c r="I25" i="21"/>
  <c r="J25" i="21"/>
  <c r="K25" i="21"/>
  <c r="L25" i="21"/>
  <c r="M25" i="21"/>
  <c r="N25" i="21"/>
  <c r="O25" i="21"/>
  <c r="P25" i="21"/>
  <c r="Q25" i="21"/>
  <c r="R25" i="21"/>
  <c r="V25" i="21"/>
  <c r="W25" i="21"/>
  <c r="X25" i="21"/>
  <c r="Y25" i="21"/>
  <c r="Z25" i="21"/>
  <c r="AA25" i="21"/>
  <c r="AB25" i="21"/>
  <c r="AC25" i="21"/>
  <c r="AD25" i="21"/>
  <c r="AE25" i="21"/>
  <c r="G13" i="20"/>
  <c r="F13" i="20" s="1"/>
  <c r="U13" i="20"/>
  <c r="T13" i="20" s="1"/>
  <c r="AG13" i="20"/>
  <c r="AH13" i="20"/>
  <c r="G14" i="20"/>
  <c r="F14" i="20" s="1"/>
  <c r="T14" i="20"/>
  <c r="S14" i="20" s="1"/>
  <c r="AH14" i="20"/>
  <c r="H16" i="20"/>
  <c r="G16" i="20" s="1"/>
  <c r="AH16" i="20"/>
  <c r="G18" i="20"/>
  <c r="F18" i="20" s="1"/>
  <c r="U18" i="20"/>
  <c r="T18" i="20" s="1"/>
  <c r="AH18" i="20"/>
  <c r="H19" i="20"/>
  <c r="G19" i="20" s="1"/>
  <c r="U19" i="20"/>
  <c r="T19" i="20" s="1"/>
  <c r="S19" i="20" s="1"/>
  <c r="AH19" i="20"/>
  <c r="H20" i="20"/>
  <c r="G20" i="20" s="1"/>
  <c r="AH20" i="20"/>
  <c r="H21" i="20"/>
  <c r="G21" i="20" s="1"/>
  <c r="F21" i="20" s="1"/>
  <c r="U21" i="20"/>
  <c r="T21" i="20" s="1"/>
  <c r="AH21" i="20"/>
  <c r="H24" i="20"/>
  <c r="G24" i="20" s="1"/>
  <c r="U24" i="20"/>
  <c r="T24" i="20" s="1"/>
  <c r="S24" i="20" s="1"/>
  <c r="AH24" i="20"/>
  <c r="U25" i="20"/>
  <c r="T25" i="20" s="1"/>
  <c r="AH25" i="20"/>
  <c r="H26" i="20"/>
  <c r="G26" i="20" s="1"/>
  <c r="U26" i="20"/>
  <c r="T26" i="20" s="1"/>
  <c r="S26" i="20" s="1"/>
  <c r="AH26" i="20"/>
  <c r="I27" i="20"/>
  <c r="J27" i="20"/>
  <c r="K27" i="20"/>
  <c r="L27" i="20"/>
  <c r="M27" i="20"/>
  <c r="N27" i="20"/>
  <c r="O27" i="20"/>
  <c r="P27" i="20"/>
  <c r="Q27" i="20"/>
  <c r="R27" i="20"/>
  <c r="V27" i="20"/>
  <c r="W27" i="20"/>
  <c r="X27" i="20"/>
  <c r="Y27" i="20"/>
  <c r="Z27" i="20"/>
  <c r="AA27" i="20"/>
  <c r="AB27" i="20"/>
  <c r="AC27" i="20"/>
  <c r="AD27" i="20"/>
  <c r="AE27" i="20"/>
  <c r="F23" i="21"/>
  <c r="F20" i="21"/>
  <c r="F15" i="21"/>
  <c r="U21" i="13"/>
  <c r="T21" i="13" s="1"/>
  <c r="AE26" i="13"/>
  <c r="AD26" i="13"/>
  <c r="AC26" i="13"/>
  <c r="AB26" i="13"/>
  <c r="AA26" i="13"/>
  <c r="Z26" i="13"/>
  <c r="Y26" i="13"/>
  <c r="X26" i="13"/>
  <c r="W26" i="13"/>
  <c r="V26" i="13"/>
  <c r="R26" i="13"/>
  <c r="Q26" i="13"/>
  <c r="O26" i="13"/>
  <c r="N26" i="13"/>
  <c r="M26" i="13"/>
  <c r="L26" i="13"/>
  <c r="K26" i="13"/>
  <c r="J26" i="13"/>
  <c r="I26" i="13"/>
  <c r="H25" i="13"/>
  <c r="G25" i="13"/>
  <c r="D25" i="13" s="1"/>
  <c r="F25" i="13"/>
  <c r="E25" i="13" s="1"/>
  <c r="H23" i="13"/>
  <c r="G23" i="13" s="1"/>
  <c r="U22" i="13"/>
  <c r="T22" i="13" s="1"/>
  <c r="U19" i="13"/>
  <c r="T19" i="13"/>
  <c r="S19" i="13" s="1"/>
  <c r="T17" i="13"/>
  <c r="S17" i="13" s="1"/>
  <c r="U14" i="13"/>
  <c r="U26" i="13" s="1"/>
  <c r="H14" i="13"/>
  <c r="H26" i="13" s="1"/>
  <c r="G13" i="13"/>
  <c r="D13" i="13" s="1"/>
  <c r="AE28" i="1"/>
  <c r="AD28" i="1"/>
  <c r="AC28" i="1"/>
  <c r="AA28" i="1"/>
  <c r="Z28" i="1"/>
  <c r="Y28" i="1"/>
  <c r="X28" i="1"/>
  <c r="W28" i="1"/>
  <c r="V28" i="1"/>
  <c r="R28" i="1"/>
  <c r="Q28" i="1"/>
  <c r="P28" i="1"/>
  <c r="O28" i="1"/>
  <c r="N28" i="1"/>
  <c r="M28" i="1"/>
  <c r="L28" i="1"/>
  <c r="K28" i="1"/>
  <c r="J28" i="1"/>
  <c r="I28" i="1"/>
  <c r="U27" i="1"/>
  <c r="T27" i="1" s="1"/>
  <c r="S27" i="1" s="1"/>
  <c r="H27" i="1"/>
  <c r="G27" i="1" s="1"/>
  <c r="T26" i="1"/>
  <c r="S26" i="1" s="1"/>
  <c r="G26" i="1"/>
  <c r="F26" i="1" s="1"/>
  <c r="D26" i="1"/>
  <c r="T25" i="1"/>
  <c r="S25" i="1" s="1"/>
  <c r="H25" i="1"/>
  <c r="G25" i="1"/>
  <c r="D25" i="1" s="1"/>
  <c r="G24" i="1"/>
  <c r="F24" i="1" s="1"/>
  <c r="E24" i="1" s="1"/>
  <c r="U23" i="1"/>
  <c r="T23" i="1" s="1"/>
  <c r="S23" i="1" s="1"/>
  <c r="H23" i="1"/>
  <c r="G23" i="1" s="1"/>
  <c r="U22" i="1"/>
  <c r="T22" i="1" s="1"/>
  <c r="S22" i="1" s="1"/>
  <c r="G22" i="1"/>
  <c r="F22" i="1" s="1"/>
  <c r="U21" i="1"/>
  <c r="T21" i="1" s="1"/>
  <c r="S21" i="1" s="1"/>
  <c r="H21" i="1"/>
  <c r="G21" i="1"/>
  <c r="F21" i="1"/>
  <c r="U20" i="1"/>
  <c r="T20" i="1" s="1"/>
  <c r="S20" i="1" s="1"/>
  <c r="H20" i="1"/>
  <c r="G20" i="1" s="1"/>
  <c r="U19" i="1"/>
  <c r="T19" i="1" s="1"/>
  <c r="U18" i="1"/>
  <c r="T18" i="1"/>
  <c r="G18" i="1"/>
  <c r="F18" i="1" s="1"/>
  <c r="U17" i="1"/>
  <c r="T17" i="1" s="1"/>
  <c r="F17" i="1"/>
  <c r="U16" i="1"/>
  <c r="T16" i="1" s="1"/>
  <c r="D16" i="1" s="1"/>
  <c r="G16" i="1"/>
  <c r="F16" i="1"/>
  <c r="U15" i="1"/>
  <c r="T15" i="1" s="1"/>
  <c r="D15" i="1" s="1"/>
  <c r="H15" i="1"/>
  <c r="G15" i="1"/>
  <c r="F15" i="1" s="1"/>
  <c r="H14" i="1"/>
  <c r="H28" i="1" s="1"/>
  <c r="U13" i="1"/>
  <c r="H13" i="1"/>
  <c r="G13" i="1"/>
  <c r="F13" i="1" s="1"/>
  <c r="D24" i="1"/>
  <c r="P60" i="14"/>
  <c r="P79" i="14" s="1"/>
  <c r="E60" i="14"/>
  <c r="Q60" i="14"/>
  <c r="Q79" i="14" s="1"/>
  <c r="R60" i="14"/>
  <c r="S60" i="14"/>
  <c r="S79" i="14" s="1"/>
  <c r="K32" i="14"/>
  <c r="J32" i="14" s="1"/>
  <c r="J24" i="14"/>
  <c r="J18" i="14"/>
  <c r="L79" i="14"/>
  <c r="K11" i="14"/>
  <c r="J11" i="14" s="1"/>
  <c r="K10" i="14"/>
  <c r="J10" i="14" s="1"/>
  <c r="K9" i="14"/>
  <c r="J9" i="14" s="1"/>
  <c r="Q6" i="14"/>
  <c r="R6" i="14" s="1"/>
  <c r="S6" i="14" s="1"/>
  <c r="AH14" i="13"/>
  <c r="AH15" i="13"/>
  <c r="AH16" i="13"/>
  <c r="AH17" i="13"/>
  <c r="AH19" i="13"/>
  <c r="AH22" i="13"/>
  <c r="AH23" i="13"/>
  <c r="AH24" i="13"/>
  <c r="AH25" i="13"/>
  <c r="AH13" i="13"/>
  <c r="AG13" i="13"/>
  <c r="AH27" i="1"/>
  <c r="AH26" i="1"/>
  <c r="AH25" i="1"/>
  <c r="AH18" i="1"/>
  <c r="AH17" i="1"/>
  <c r="AH15" i="1"/>
  <c r="AH14" i="1"/>
  <c r="AH13" i="1"/>
  <c r="AG13" i="1"/>
  <c r="AH16" i="1"/>
  <c r="AH19" i="1"/>
  <c r="AH20" i="1"/>
  <c r="AH21" i="1"/>
  <c r="AH22" i="1"/>
  <c r="AH23" i="1"/>
  <c r="AH24" i="1"/>
  <c r="N79" i="14"/>
  <c r="U33" i="13"/>
  <c r="T33" i="13" s="1"/>
  <c r="S33" i="13" s="1"/>
  <c r="H33" i="13"/>
  <c r="G33" i="13" s="1"/>
  <c r="U32" i="13"/>
  <c r="T32" i="13" s="1"/>
  <c r="S32" i="13" s="1"/>
  <c r="H32" i="13"/>
  <c r="G32" i="13" s="1"/>
  <c r="D32" i="13" s="1"/>
  <c r="H31" i="13"/>
  <c r="G31" i="13"/>
  <c r="F31" i="13" s="1"/>
  <c r="E31" i="13" s="1"/>
  <c r="U30" i="13"/>
  <c r="T30" i="13" s="1"/>
  <c r="S30" i="13" s="1"/>
  <c r="H30" i="13"/>
  <c r="G30" i="13" s="1"/>
  <c r="K79" i="14"/>
  <c r="D18" i="1" l="1"/>
  <c r="D21" i="1"/>
  <c r="E22" i="1"/>
  <c r="E26" i="1"/>
  <c r="D22" i="1"/>
  <c r="U28" i="1"/>
  <c r="D19" i="21"/>
  <c r="S15" i="21"/>
  <c r="E15" i="21" s="1"/>
  <c r="D15" i="21"/>
  <c r="E19" i="21"/>
  <c r="U27" i="20"/>
  <c r="D14" i="20"/>
  <c r="H25" i="21"/>
  <c r="U25" i="21"/>
  <c r="S22" i="21"/>
  <c r="E22" i="21" s="1"/>
  <c r="D22" i="21"/>
  <c r="E18" i="21"/>
  <c r="S18" i="20"/>
  <c r="E18" i="20" s="1"/>
  <c r="D18" i="20"/>
  <c r="D20" i="20"/>
  <c r="F20" i="20"/>
  <c r="E20" i="20" s="1"/>
  <c r="D13" i="20"/>
  <c r="S13" i="20"/>
  <c r="E13" i="20" s="1"/>
  <c r="H27" i="20"/>
  <c r="I79" i="14"/>
  <c r="D23" i="1"/>
  <c r="F23" i="1"/>
  <c r="E23" i="1" s="1"/>
  <c r="D25" i="20"/>
  <c r="S25" i="20"/>
  <c r="E25" i="20" s="1"/>
  <c r="F24" i="20"/>
  <c r="E24" i="20" s="1"/>
  <c r="D24" i="20"/>
  <c r="D17" i="20"/>
  <c r="S17" i="20"/>
  <c r="E17" i="20" s="1"/>
  <c r="D22" i="20"/>
  <c r="S22" i="20"/>
  <c r="E22" i="20" s="1"/>
  <c r="F17" i="13"/>
  <c r="E17" i="13" s="1"/>
  <c r="D17" i="13"/>
  <c r="S17" i="1"/>
  <c r="E17" i="1" s="1"/>
  <c r="D17" i="1"/>
  <c r="D22" i="13"/>
  <c r="S22" i="13"/>
  <c r="E22" i="13" s="1"/>
  <c r="D21" i="13"/>
  <c r="S21" i="13"/>
  <c r="E21" i="13" s="1"/>
  <c r="F26" i="20"/>
  <c r="E26" i="20" s="1"/>
  <c r="D26" i="20"/>
  <c r="F19" i="20"/>
  <c r="E19" i="20" s="1"/>
  <c r="D19" i="20"/>
  <c r="G27" i="20"/>
  <c r="F16" i="20"/>
  <c r="D24" i="21"/>
  <c r="F24" i="21"/>
  <c r="E24" i="21" s="1"/>
  <c r="F23" i="20"/>
  <c r="E23" i="20" s="1"/>
  <c r="D23" i="20"/>
  <c r="F16" i="13"/>
  <c r="E16" i="13" s="1"/>
  <c r="D16" i="13"/>
  <c r="D18" i="13"/>
  <c r="F18" i="13"/>
  <c r="E18" i="13" s="1"/>
  <c r="T27" i="20"/>
  <c r="S19" i="1"/>
  <c r="E19" i="1" s="1"/>
  <c r="D19" i="1"/>
  <c r="F23" i="13"/>
  <c r="E23" i="13" s="1"/>
  <c r="D23" i="13"/>
  <c r="D13" i="21"/>
  <c r="T25" i="21"/>
  <c r="S13" i="21"/>
  <c r="D19" i="13"/>
  <c r="F19" i="13"/>
  <c r="E19" i="13" s="1"/>
  <c r="D30" i="13"/>
  <c r="F30" i="13"/>
  <c r="E30" i="13" s="1"/>
  <c r="F33" i="13"/>
  <c r="E33" i="13" s="1"/>
  <c r="D33" i="13"/>
  <c r="J60" i="14"/>
  <c r="J79" i="14" s="1"/>
  <c r="F20" i="1"/>
  <c r="E20" i="1" s="1"/>
  <c r="D20" i="1"/>
  <c r="E21" i="1"/>
  <c r="D27" i="1"/>
  <c r="F27" i="1"/>
  <c r="E27" i="1" s="1"/>
  <c r="S21" i="20"/>
  <c r="E21" i="20" s="1"/>
  <c r="D21" i="20"/>
  <c r="S23" i="21"/>
  <c r="E23" i="21" s="1"/>
  <c r="D23" i="21"/>
  <c r="S21" i="21"/>
  <c r="E21" i="21" s="1"/>
  <c r="D21" i="21"/>
  <c r="D14" i="21"/>
  <c r="F14" i="21"/>
  <c r="G25" i="21"/>
  <c r="G14" i="13"/>
  <c r="D31" i="13"/>
  <c r="F32" i="13"/>
  <c r="E32" i="13" s="1"/>
  <c r="T13" i="1"/>
  <c r="S16" i="1"/>
  <c r="E16" i="1" s="1"/>
  <c r="G14" i="1"/>
  <c r="S15" i="1"/>
  <c r="E15" i="1" s="1"/>
  <c r="S18" i="1"/>
  <c r="E18" i="1" s="1"/>
  <c r="F25" i="1"/>
  <c r="E25" i="1" s="1"/>
  <c r="F13" i="13"/>
  <c r="T14" i="13"/>
  <c r="E14" i="20"/>
  <c r="D18" i="21"/>
  <c r="F15" i="13"/>
  <c r="E15" i="13" s="1"/>
  <c r="F27" i="20" l="1"/>
  <c r="E27" i="20"/>
  <c r="F14" i="13"/>
  <c r="D14" i="13"/>
  <c r="D26" i="13" s="1"/>
  <c r="S25" i="21"/>
  <c r="E13" i="21"/>
  <c r="D27" i="20"/>
  <c r="S13" i="1"/>
  <c r="T28" i="1"/>
  <c r="G26" i="13"/>
  <c r="T26" i="13"/>
  <c r="S14" i="13"/>
  <c r="S26" i="13" s="1"/>
  <c r="D13" i="1"/>
  <c r="S27" i="20"/>
  <c r="F26" i="13"/>
  <c r="G28" i="1"/>
  <c r="F14" i="1"/>
  <c r="D14" i="1"/>
  <c r="F25" i="21"/>
  <c r="E14" i="21"/>
  <c r="D25" i="21"/>
  <c r="E25" i="21" l="1"/>
  <c r="E14" i="1"/>
  <c r="F28" i="1"/>
  <c r="D28" i="1"/>
  <c r="S28" i="1"/>
  <c r="E13" i="1"/>
  <c r="E28" i="1" s="1"/>
  <c r="H30" i="1" s="1"/>
  <c r="E14" i="13"/>
  <c r="E26" i="13" s="1"/>
  <c r="H28" i="13" s="1"/>
</calcChain>
</file>

<file path=xl/sharedStrings.xml><?xml version="1.0" encoding="utf-8"?>
<sst xmlns="http://schemas.openxmlformats.org/spreadsheetml/2006/main" count="769" uniqueCount="279">
  <si>
    <t>Київський національний університет будівництва і архітектури</t>
  </si>
  <si>
    <t>РОБОЧИЙ НАВЧАЛЬНИЙ ПЛАН</t>
  </si>
  <si>
    <t xml:space="preserve">на </t>
  </si>
  <si>
    <t>навчальний рік</t>
  </si>
  <si>
    <t>спеціальності</t>
  </si>
  <si>
    <t>форма навчання</t>
  </si>
  <si>
    <t>денна</t>
  </si>
  <si>
    <t>Курс</t>
  </si>
  <si>
    <t>№ п/п</t>
  </si>
  <si>
    <t>Шифр за ОПП</t>
  </si>
  <si>
    <t>Назви навчальних дисциплін</t>
  </si>
  <si>
    <t>Годин на рік</t>
  </si>
  <si>
    <t>Осінній семестр (1)</t>
  </si>
  <si>
    <t>Весняний семестр (2)</t>
  </si>
  <si>
    <t>Кафедра</t>
  </si>
  <si>
    <t>Кредитів на рік</t>
  </si>
  <si>
    <t>Кредитів на сем.</t>
  </si>
  <si>
    <t>Обсяг годин</t>
  </si>
  <si>
    <t>види робіт</t>
  </si>
  <si>
    <t>форма контр.</t>
  </si>
  <si>
    <t>Всього</t>
  </si>
  <si>
    <t>аудиторні</t>
  </si>
  <si>
    <t>Самостійн.</t>
  </si>
  <si>
    <t>Разом</t>
  </si>
  <si>
    <t>у тому числі</t>
  </si>
  <si>
    <t>КП</t>
  </si>
  <si>
    <t>КР</t>
  </si>
  <si>
    <t>РГР</t>
  </si>
  <si>
    <t>Контр.</t>
  </si>
  <si>
    <t>лекції</t>
  </si>
  <si>
    <t>лаб.</t>
  </si>
  <si>
    <t>практ.</t>
  </si>
  <si>
    <t>екзам.</t>
  </si>
  <si>
    <t>залік</t>
  </si>
  <si>
    <t>Основи академічного письма</t>
  </si>
  <si>
    <t>Фізика</t>
  </si>
  <si>
    <t>Теоретична механіка</t>
  </si>
  <si>
    <t>Електротехнічні матеріали</t>
  </si>
  <si>
    <t>Правознавство</t>
  </si>
  <si>
    <t>Фізичне виховання</t>
  </si>
  <si>
    <t>ВК03</t>
  </si>
  <si>
    <t>ОК01</t>
  </si>
  <si>
    <t>ОК02</t>
  </si>
  <si>
    <t>ОК03</t>
  </si>
  <si>
    <t>ОК04</t>
  </si>
  <si>
    <t>ОК08</t>
  </si>
  <si>
    <t>ОК09</t>
  </si>
  <si>
    <t>ОК18</t>
  </si>
  <si>
    <t>ОК19</t>
  </si>
  <si>
    <t>ОК07</t>
  </si>
  <si>
    <t>Т</t>
  </si>
  <si>
    <t>К</t>
  </si>
  <si>
    <t>С</t>
  </si>
  <si>
    <t>Теоретичне навчання</t>
  </si>
  <si>
    <t>Канікули</t>
  </si>
  <si>
    <t>Назва практики</t>
  </si>
  <si>
    <t>Семестр</t>
  </si>
  <si>
    <t>Основи фізико-хімічних процесів перетворення енергії</t>
  </si>
  <si>
    <t>Електричні апарати</t>
  </si>
  <si>
    <t>Екологічні аспекти відновлюваних джерел енергії</t>
  </si>
  <si>
    <t>ОК05</t>
  </si>
  <si>
    <t>ОК06</t>
  </si>
  <si>
    <t>ВК01</t>
  </si>
  <si>
    <t>ВК02</t>
  </si>
  <si>
    <t>Відновлювальні джерела енергії та гідроенергетика</t>
  </si>
  <si>
    <t>145 "Відновлювальні джерела енергії та гідроенергетика"</t>
  </si>
  <si>
    <t>1</t>
  </si>
  <si>
    <t>Енергоресурси та гідрологічні основи гідроенергетики</t>
  </si>
  <si>
    <t>Математичний аналіз</t>
  </si>
  <si>
    <t>ВК04</t>
  </si>
  <si>
    <t>ОК10</t>
  </si>
  <si>
    <t>ОК11</t>
  </si>
  <si>
    <t>Вища математика</t>
  </si>
  <si>
    <t>ОК12</t>
  </si>
  <si>
    <t>Теоретичні основи електротехніки</t>
  </si>
  <si>
    <t>ОК13</t>
  </si>
  <si>
    <t>Електричні машини</t>
  </si>
  <si>
    <t>ОК14</t>
  </si>
  <si>
    <t>ОК15</t>
  </si>
  <si>
    <t>Метрологія,технологічні вимірювання і прилади</t>
  </si>
  <si>
    <t>Моделювання в електроенергетиці</t>
  </si>
  <si>
    <t>Основи перетворюваної техніки</t>
  </si>
  <si>
    <t>Електрична частина станцій та підстанцій</t>
  </si>
  <si>
    <t>ОК21</t>
  </si>
  <si>
    <t>ОК16</t>
  </si>
  <si>
    <t>Комп'ютерні технології та програмування</t>
  </si>
  <si>
    <t>Ділова іноземна мова</t>
  </si>
  <si>
    <t>Історія української державності та культури</t>
  </si>
  <si>
    <t>Шифр за ОП</t>
  </si>
  <si>
    <t>Розподіл за семестрами</t>
  </si>
  <si>
    <t>Кількість кредитів ECTS</t>
  </si>
  <si>
    <t>Кількість годин</t>
  </si>
  <si>
    <t>Розподір кредитів ECTS за курсами і семестрами</t>
  </si>
  <si>
    <t>КАФЕДРА</t>
  </si>
  <si>
    <t>Екзамени</t>
  </si>
  <si>
    <t>Заліки</t>
  </si>
  <si>
    <t>Курсові</t>
  </si>
  <si>
    <t>Загальний обсяг</t>
  </si>
  <si>
    <t>Аудиторних</t>
  </si>
  <si>
    <t>Самостійна робота</t>
  </si>
  <si>
    <t>I курс</t>
  </si>
  <si>
    <t>II курс</t>
  </si>
  <si>
    <t>НАЗВА НАВЧАЛЬНОЇ ДИСЦИПЛІНИ</t>
  </si>
  <si>
    <t>проекти</t>
  </si>
  <si>
    <t>роботи</t>
  </si>
  <si>
    <t>у тому числі:</t>
  </si>
  <si>
    <t>Семестри</t>
  </si>
  <si>
    <t>лабораторні</t>
  </si>
  <si>
    <t>практичні</t>
  </si>
  <si>
    <t>1. Обов'язкові компоненти</t>
  </si>
  <si>
    <t>2. Вибіркові компоненти</t>
  </si>
  <si>
    <t>Загальна кількість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</si>
  <si>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</si>
  <si>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</si>
  <si>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</si>
  <si>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</si>
  <si>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РОЗРОБЛЕНО:</t>
  </si>
  <si>
    <t>ПОГОДЖЕНО:</t>
  </si>
  <si>
    <t>НАЧАЛЬНИК НАВЧАЛЬНОГО ВІДДІЛУ</t>
  </si>
  <si>
    <t>Олександр ВОЙТЕНКО</t>
  </si>
  <si>
    <t>НАЧАЛЬНИК НАВЧАЛЬНО-МЕТОДИЧНОГО ВІДДІЛУ</t>
  </si>
  <si>
    <t>Ігор СКЛЯРОВ</t>
  </si>
  <si>
    <t xml:space="preserve">    </t>
  </si>
  <si>
    <t>ОК20</t>
  </si>
  <si>
    <t>ОК17</t>
  </si>
  <si>
    <t>Інженерна та комп’ютерна графіка</t>
  </si>
  <si>
    <t>2024-2025</t>
  </si>
  <si>
    <t>Історія філософії та філосовської думки</t>
  </si>
  <si>
    <t>Теорія ймовірності та математична статистика</t>
  </si>
  <si>
    <t>Екологічні аспекти відновлювальних джерел енергії</t>
  </si>
  <si>
    <t>Назва освітньої компоненти</t>
  </si>
  <si>
    <t>Атестація</t>
  </si>
  <si>
    <t>Контрольні роботи</t>
  </si>
  <si>
    <t>Всього по обов`язковим компонентам</t>
  </si>
  <si>
    <t>43</t>
  </si>
  <si>
    <t>Всього по вибірковим компонентам</t>
  </si>
  <si>
    <t>Кількість РГР</t>
  </si>
  <si>
    <t>Кількість контрольних робіт</t>
  </si>
  <si>
    <t>ОПП</t>
  </si>
  <si>
    <t>ВК 01</t>
  </si>
  <si>
    <t>Дисципліна 1 вільного вибору студентів семестру 3</t>
  </si>
  <si>
    <t>ВК 02</t>
  </si>
  <si>
    <t>ВК 03</t>
  </si>
  <si>
    <t>ВК 04</t>
  </si>
  <si>
    <t>Дисципліна 4 вільного вибору студентів семестру 4</t>
  </si>
  <si>
    <t>В.О. ДЕКАНУ ФАКУЛЬТЕТУ</t>
  </si>
  <si>
    <t>Олександр ТЕРЕНТЬЄВ</t>
  </si>
  <si>
    <t>Затверджую
Перший проректор
______________ Дденис ЧЕРНИШЕВ       "___"___________ 2024 р.</t>
  </si>
  <si>
    <t>В.о. декана факультету</t>
  </si>
  <si>
    <t>Затверджую
Перший проректор
______________ Денис ЧЕРНИШЕВ      "___"___________ 2024 р.</t>
  </si>
  <si>
    <t>ГАРАНТ ОПП</t>
  </si>
  <si>
    <t>ВК05</t>
  </si>
  <si>
    <t>Анатолій ГОРОДЖА</t>
  </si>
  <si>
    <t>IV</t>
  </si>
  <si>
    <t>III</t>
  </si>
  <si>
    <t xml:space="preserve">Форма  атестації </t>
  </si>
  <si>
    <t>Тижні</t>
  </si>
  <si>
    <t>Виконання атестаційної роботи</t>
  </si>
  <si>
    <t xml:space="preserve">Практика </t>
  </si>
  <si>
    <t>Екзаменаційна сесія</t>
  </si>
  <si>
    <t>IV. ПІДСУМКОВА АТЕСТАЦІЯ</t>
  </si>
  <si>
    <t>ІІІ. ПРАКТИКА</t>
  </si>
  <si>
    <t xml:space="preserve">II. ЗВЕДЕНІ ДАНІ ПРО БЮДЖЕТ ЧАСУ, тижні </t>
  </si>
  <si>
    <t xml:space="preserve"> П – практика;  К – канікули; АР – кваліфікаційна робота</t>
  </si>
  <si>
    <t>ПОЗНАЧЕННЯ: Т – теоретичне навчання; С – екзаменаційна сесія;</t>
  </si>
  <si>
    <t xml:space="preserve">Кількість рядків визначається кількістю курсів              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</si>
  <si>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</si>
  <si>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</si>
  <si>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</si>
  <si>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</si>
  <si>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</si>
  <si>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</si>
  <si>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</si>
  <si>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</si>
  <si>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ГРУДЕНЬ</t>
  </si>
  <si>
    <t>ЛИСТОПАД</t>
  </si>
  <si>
    <t>ЖОВТЕНЬ</t>
  </si>
  <si>
    <t>ВЕРЕСЕНЬ</t>
  </si>
  <si>
    <t>КУРС</t>
  </si>
  <si>
    <t>I</t>
  </si>
  <si>
    <t>II</t>
  </si>
  <si>
    <t>V. ПЛАН ОСВІТНЬОГО ПРОЦЕСУ</t>
  </si>
  <si>
    <t>Дисципліна 2 вільного вибору студентів семестру 3</t>
  </si>
  <si>
    <t>Дисципліна 3 вільного вибору студентів семестру 4</t>
  </si>
  <si>
    <t>Дисципліна 4 вільного вибору студентів семестру 3</t>
  </si>
  <si>
    <t>ВК 05</t>
  </si>
  <si>
    <t>Дисципліна 5 вільного вибору студентів семестру 4</t>
  </si>
  <si>
    <t>Основи релейного захисту та автоматизації енергосистем</t>
  </si>
  <si>
    <t xml:space="preserve">145 "Відновлювальні джерела енергії та гідроенергетика",  </t>
  </si>
  <si>
    <t>Відновлювальні джерела енергії та гідроенергетика,           в т.ч. скороченний термін, 1 рік навчання</t>
  </si>
  <si>
    <t>Декан факультету</t>
  </si>
  <si>
    <t>ВК08</t>
  </si>
  <si>
    <t>Проектування систем автоматизації</t>
  </si>
  <si>
    <t>ВК07</t>
  </si>
  <si>
    <t>Енергозбереження засобами електроприводу</t>
  </si>
  <si>
    <t>ВК06</t>
  </si>
  <si>
    <t>Виробнича практика</t>
  </si>
  <si>
    <t>Насосні станції</t>
  </si>
  <si>
    <t>ОК37</t>
  </si>
  <si>
    <t>Гідравлічні машини</t>
  </si>
  <si>
    <t>ОК36</t>
  </si>
  <si>
    <t>ОК35</t>
  </si>
  <si>
    <t>Гідроелектростанції</t>
  </si>
  <si>
    <t>ОК34</t>
  </si>
  <si>
    <t>Гідроенергетичне обладнання станцій</t>
  </si>
  <si>
    <t>ОК33</t>
  </si>
  <si>
    <t>Електропривод</t>
  </si>
  <si>
    <t>ОК32</t>
  </si>
  <si>
    <t>Термодинаміка та тепломасообмін в установках нетрадиційної відновлюваної енергетики</t>
  </si>
  <si>
    <t>ОК25</t>
  </si>
  <si>
    <t>Фотоенергетика</t>
  </si>
  <si>
    <t>ОК22</t>
  </si>
  <si>
    <t>Моделювання відновлюваних джерел енергії і об’єктів гідроенергетики</t>
  </si>
  <si>
    <t>Теорія автоматичного керування</t>
  </si>
  <si>
    <t>ВК12</t>
  </si>
  <si>
    <t>ВК11</t>
  </si>
  <si>
    <t>ВК10</t>
  </si>
  <si>
    <t xml:space="preserve">Основи охорони праці та БЖД </t>
  </si>
  <si>
    <t>ВК09</t>
  </si>
  <si>
    <t>Преддипломна практика</t>
  </si>
  <si>
    <t>Біоенергетика</t>
  </si>
  <si>
    <t>ОК30</t>
  </si>
  <si>
    <t>Сонячна теплоенергетика</t>
  </si>
  <si>
    <t>ОК29</t>
  </si>
  <si>
    <t>Акумулювання енергії та передача на відстань</t>
  </si>
  <si>
    <t>ОК28</t>
  </si>
  <si>
    <t>Воднева енергетика</t>
  </si>
  <si>
    <t>ОК27</t>
  </si>
  <si>
    <t>Вітрова енергетика</t>
  </si>
  <si>
    <t>ОК26</t>
  </si>
  <si>
    <t>Відновлювальні джерела енергії та гідроенергетика,           в т.ч. скороченний термін, 2 рік навчання</t>
  </si>
  <si>
    <t>Відновлювальні джерела енергії та гідроенергетика,           в т.ч. скороченний термін, 3 рік навчання</t>
  </si>
  <si>
    <t>ОК23</t>
  </si>
  <si>
    <t>ОК24</t>
  </si>
  <si>
    <t>Фахова іноземна мова</t>
  </si>
  <si>
    <t>Автоматизовані системи діагностики і контролю</t>
  </si>
  <si>
    <t>Автоматизація технологічних процесів, установок  і комплексів</t>
  </si>
  <si>
    <t>Проектування електромеханічних систем</t>
  </si>
  <si>
    <t>ОК31</t>
  </si>
  <si>
    <t>ВК13</t>
  </si>
  <si>
    <t>ВК14</t>
  </si>
  <si>
    <t xml:space="preserve">Кваліфікаційна  робота </t>
  </si>
  <si>
    <t>ІІІ курс</t>
  </si>
  <si>
    <t>ІV курс</t>
  </si>
  <si>
    <t>41</t>
  </si>
  <si>
    <t>ВК 06</t>
  </si>
  <si>
    <t>ВК 07</t>
  </si>
  <si>
    <t>ВК 08</t>
  </si>
  <si>
    <t>ВК 09</t>
  </si>
  <si>
    <t>ВК 10</t>
  </si>
  <si>
    <t>ВК 11</t>
  </si>
  <si>
    <t>ВК 12</t>
  </si>
  <si>
    <t>ВК 13</t>
  </si>
  <si>
    <t>ВК 14</t>
  </si>
  <si>
    <t>ОК38</t>
  </si>
  <si>
    <t>Дисципліна 7 вільного вибору студентів семестру 6</t>
  </si>
  <si>
    <t>Дисципліна 6 вільного вибору студентів семестру 5</t>
  </si>
  <si>
    <t>Дисципліна 9 вільного вибору студентів семестру 6</t>
  </si>
  <si>
    <t>Дисципліна 8 вільного вибору студентів семестру 6</t>
  </si>
  <si>
    <t>Дисципліна 10 вільного вибору студентів семестру 5</t>
  </si>
  <si>
    <t>Дисципліна 10 вільного вибору студентів семестру 6</t>
  </si>
  <si>
    <t>Дисципліна 5 вільного вибору студентів семестру 7</t>
  </si>
  <si>
    <t>Дисципліна 5 вільного вибору студентів семестру 8</t>
  </si>
  <si>
    <t>Переддипломна</t>
  </si>
  <si>
    <t>Виробнича</t>
  </si>
  <si>
    <t>Захист кваліфікаційної рботи</t>
  </si>
  <si>
    <t>Кваліфікаційна  робота</t>
  </si>
  <si>
    <t>АР</t>
  </si>
  <si>
    <t>П</t>
  </si>
  <si>
    <t>Політологія</t>
  </si>
  <si>
    <t>2025-2026</t>
  </si>
  <si>
    <t>Затверджую
Перший проректор
______________ Д.О. Чернишев       "___"___________ 2025 р.</t>
  </si>
  <si>
    <t>2026-2027</t>
  </si>
  <si>
    <t>Затверджую
Перший проректор
______________ Д.О. Чернишев       "___"___________ 2026 р.</t>
  </si>
  <si>
    <t>Вступ до спеціальності</t>
  </si>
  <si>
    <t>Автоматизовані електроприводи</t>
  </si>
  <si>
    <t xml:space="preserve">Електропостачання промислових виробництв та будівельних майданчиків </t>
  </si>
  <si>
    <t>Гібридні мікропроцесорні системи</t>
  </si>
  <si>
    <t>ОК39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</si>
</sst>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&quot;р.&quot;_-;\-* #,##0.00&quot;р.&quot;_-;_-* &quot;-&quot;??&quot;р.&quot;_-;_-@_-"/>
    <numFmt numFmtId="166" formatCode="h:mm:ss;@"/>
  </numFmts>
  <fonts count="43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Times New Roman Cyr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sz val="9"/>
      <name val="Times New Roman Cyr"/>
      <charset val="204"/>
    </font>
    <font>
      <b/>
      <sz val="13"/>
      <name val="Times New Roman Cyr"/>
      <charset val="204"/>
    </font>
    <font>
      <b/>
      <sz val="14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Symbol"/>
      <family val="1"/>
      <charset val="2"/>
    </font>
    <font>
      <b/>
      <sz val="9"/>
      <name val="Times New Roman Cyr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9"/>
      <name val="Times New Roman"/>
      <family val="1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5">
    <xf numFmtId="0" fontId="0" fillId="0" borderId="0" xfId="0"/>
    <xf numFmtId="0" fontId="4" fillId="0" borderId="0" xfId="3" applyFont="1"/>
    <xf numFmtId="0" fontId="2" fillId="0" borderId="0" xfId="3" applyFont="1" applyAlignment="1">
      <alignment vertical="center" wrapText="1"/>
    </xf>
    <xf numFmtId="0" fontId="4" fillId="0" borderId="0" xfId="7" applyFont="1"/>
    <xf numFmtId="0" fontId="16" fillId="0" borderId="0" xfId="0" applyFont="1"/>
    <xf numFmtId="0" fontId="4" fillId="0" borderId="0" xfId="6" applyFont="1"/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textRotation="90"/>
    </xf>
    <xf numFmtId="0" fontId="15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1" fontId="3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1" fontId="17" fillId="0" borderId="1" xfId="3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164" fontId="17" fillId="0" borderId="1" xfId="3" applyNumberFormat="1" applyFont="1" applyBorder="1" applyAlignment="1">
      <alignment horizontal="center" vertical="center"/>
    </xf>
    <xf numFmtId="1" fontId="3" fillId="0" borderId="1" xfId="6" applyNumberFormat="1" applyFont="1" applyBorder="1" applyAlignment="1">
      <alignment horizontal="center" vertical="center"/>
    </xf>
    <xf numFmtId="49" fontId="3" fillId="0" borderId="1" xfId="6" applyNumberFormat="1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164" fontId="3" fillId="0" borderId="1" xfId="6" applyNumberFormat="1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3" applyFont="1" applyAlignment="1">
      <alignment horizontal="center" vertical="center"/>
    </xf>
    <xf numFmtId="49" fontId="15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164" fontId="15" fillId="0" borderId="0" xfId="3" applyNumberFormat="1" applyFont="1" applyAlignment="1">
      <alignment horizontal="center" vertical="center"/>
    </xf>
    <xf numFmtId="1" fontId="15" fillId="0" borderId="0" xfId="3" applyNumberFormat="1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" fontId="14" fillId="0" borderId="0" xfId="3" applyNumberFormat="1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49" fontId="3" fillId="2" borderId="3" xfId="3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left" vertical="center" wrapText="1"/>
    </xf>
    <xf numFmtId="0" fontId="3" fillId="2" borderId="3" xfId="9" applyFont="1" applyFill="1" applyBorder="1" applyAlignment="1">
      <alignment horizontal="center" vertical="center"/>
    </xf>
    <xf numFmtId="164" fontId="3" fillId="2" borderId="4" xfId="9" applyNumberFormat="1" applyFont="1" applyFill="1" applyBorder="1" applyAlignment="1">
      <alignment horizontal="center" vertical="center"/>
    </xf>
    <xf numFmtId="164" fontId="3" fillId="2" borderId="5" xfId="6" applyNumberFormat="1" applyFont="1" applyFill="1" applyBorder="1" applyAlignment="1">
      <alignment horizontal="center" vertical="center"/>
    </xf>
    <xf numFmtId="0" fontId="3" fillId="2" borderId="1" xfId="6" applyFont="1" applyFill="1" applyBorder="1" applyAlignment="1">
      <alignment horizontal="center" vertical="center"/>
    </xf>
    <xf numFmtId="0" fontId="18" fillId="2" borderId="1" xfId="6" applyFont="1" applyFill="1" applyBorder="1" applyAlignment="1">
      <alignment horizontal="center" vertical="center"/>
    </xf>
    <xf numFmtId="164" fontId="3" fillId="2" borderId="1" xfId="6" applyNumberFormat="1" applyFont="1" applyFill="1" applyBorder="1" applyAlignment="1">
      <alignment horizontal="center" vertical="center"/>
    </xf>
    <xf numFmtId="0" fontId="3" fillId="2" borderId="6" xfId="6" applyFont="1" applyFill="1" applyBorder="1" applyAlignment="1">
      <alignment horizontal="center" vertical="center"/>
    </xf>
    <xf numFmtId="164" fontId="3" fillId="2" borderId="7" xfId="6" applyNumberFormat="1" applyFont="1" applyFill="1" applyBorder="1" applyAlignment="1">
      <alignment horizontal="center" vertical="center"/>
    </xf>
    <xf numFmtId="0" fontId="3" fillId="2" borderId="8" xfId="6" applyFont="1" applyFill="1" applyBorder="1" applyAlignment="1">
      <alignment horizontal="center" vertical="center"/>
    </xf>
    <xf numFmtId="164" fontId="3" fillId="2" borderId="5" xfId="3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164" fontId="3" fillId="2" borderId="7" xfId="3" applyNumberFormat="1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/>
    </xf>
    <xf numFmtId="164" fontId="17" fillId="2" borderId="1" xfId="3" applyNumberFormat="1" applyFont="1" applyFill="1" applyBorder="1" applyAlignment="1">
      <alignment horizontal="center" vertical="center"/>
    </xf>
    <xf numFmtId="0" fontId="17" fillId="2" borderId="6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49" fontId="3" fillId="2" borderId="10" xfId="3" applyNumberFormat="1" applyFont="1" applyFill="1" applyBorder="1" applyAlignment="1">
      <alignment horizontal="center" vertical="center"/>
    </xf>
    <xf numFmtId="0" fontId="18" fillId="2" borderId="11" xfId="4" applyFont="1" applyFill="1" applyBorder="1" applyAlignment="1">
      <alignment horizontal="left" vertical="center"/>
    </xf>
    <xf numFmtId="0" fontId="3" fillId="2" borderId="10" xfId="9" applyFont="1" applyFill="1" applyBorder="1" applyAlignment="1">
      <alignment horizontal="center" vertical="center"/>
    </xf>
    <xf numFmtId="164" fontId="3" fillId="2" borderId="11" xfId="9" applyNumberFormat="1" applyFont="1" applyFill="1" applyBorder="1" applyAlignment="1">
      <alignment horizontal="center" vertical="center"/>
    </xf>
    <xf numFmtId="164" fontId="3" fillId="2" borderId="12" xfId="3" applyNumberFormat="1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18" fillId="2" borderId="13" xfId="4" applyFont="1" applyFill="1" applyBorder="1" applyAlignment="1">
      <alignment horizontal="center" vertical="center"/>
    </xf>
    <xf numFmtId="164" fontId="3" fillId="2" borderId="13" xfId="3" applyNumberFormat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164" fontId="3" fillId="2" borderId="15" xfId="6" applyNumberFormat="1" applyFont="1" applyFill="1" applyBorder="1" applyAlignment="1">
      <alignment horizontal="center" vertical="center"/>
    </xf>
    <xf numFmtId="0" fontId="3" fillId="2" borderId="13" xfId="6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2" borderId="17" xfId="3" applyFont="1" applyFill="1" applyBorder="1" applyAlignment="1">
      <alignment horizontal="center" vertical="center"/>
    </xf>
    <xf numFmtId="49" fontId="3" fillId="2" borderId="17" xfId="3" applyNumberFormat="1" applyFont="1" applyFill="1" applyBorder="1" applyAlignment="1">
      <alignment horizontal="center" vertical="center"/>
    </xf>
    <xf numFmtId="0" fontId="3" fillId="2" borderId="18" xfId="6" applyFont="1" applyFill="1" applyBorder="1" applyAlignment="1">
      <alignment horizontal="left" vertical="center" wrapText="1"/>
    </xf>
    <xf numFmtId="0" fontId="3" fillId="2" borderId="17" xfId="9" applyFont="1" applyFill="1" applyBorder="1" applyAlignment="1">
      <alignment horizontal="center" vertical="center"/>
    </xf>
    <xf numFmtId="164" fontId="3" fillId="2" borderId="17" xfId="9" applyNumberFormat="1" applyFont="1" applyFill="1" applyBorder="1" applyAlignment="1">
      <alignment horizontal="center" vertical="center"/>
    </xf>
    <xf numFmtId="164" fontId="3" fillId="2" borderId="19" xfId="3" applyNumberFormat="1" applyFont="1" applyFill="1" applyBorder="1" applyAlignment="1">
      <alignment horizontal="center" vertical="center"/>
    </xf>
    <xf numFmtId="0" fontId="3" fillId="2" borderId="20" xfId="3" applyFont="1" applyFill="1" applyBorder="1" applyAlignment="1">
      <alignment horizontal="center" vertical="center"/>
    </xf>
    <xf numFmtId="0" fontId="3" fillId="2" borderId="20" xfId="6" applyFont="1" applyFill="1" applyBorder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1" fontId="3" fillId="2" borderId="20" xfId="3" applyNumberFormat="1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164" fontId="3" fillId="2" borderId="22" xfId="3" applyNumberFormat="1" applyFont="1" applyFill="1" applyBorder="1" applyAlignment="1">
      <alignment horizontal="center" vertical="center"/>
    </xf>
    <xf numFmtId="1" fontId="3" fillId="2" borderId="20" xfId="6" applyNumberFormat="1" applyFont="1" applyFill="1" applyBorder="1" applyAlignment="1">
      <alignment horizontal="center" vertical="center"/>
    </xf>
    <xf numFmtId="1" fontId="3" fillId="2" borderId="21" xfId="6" applyNumberFormat="1" applyFont="1" applyFill="1" applyBorder="1" applyAlignment="1">
      <alignment horizontal="center" vertical="center"/>
    </xf>
    <xf numFmtId="0" fontId="3" fillId="2" borderId="17" xfId="6" applyFont="1" applyFill="1" applyBorder="1" applyAlignment="1">
      <alignment horizontal="center" vertical="center"/>
    </xf>
    <xf numFmtId="164" fontId="16" fillId="0" borderId="0" xfId="0" applyNumberFormat="1" applyFont="1"/>
    <xf numFmtId="0" fontId="3" fillId="0" borderId="1" xfId="7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164" fontId="20" fillId="0" borderId="0" xfId="4" applyNumberFormat="1" applyFont="1" applyAlignment="1">
      <alignment horizontal="center"/>
    </xf>
    <xf numFmtId="0" fontId="21" fillId="0" borderId="1" xfId="4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1" fontId="21" fillId="0" borderId="1" xfId="3" applyNumberFormat="1" applyFont="1" applyBorder="1" applyAlignment="1">
      <alignment horizontal="center" vertical="center"/>
    </xf>
    <xf numFmtId="1" fontId="0" fillId="3" borderId="0" xfId="0" applyNumberFormat="1" applyFill="1" applyAlignment="1">
      <alignment wrapText="1"/>
    </xf>
    <xf numFmtId="0" fontId="0" fillId="3" borderId="23" xfId="0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20" fillId="0" borderId="1" xfId="3" applyFont="1" applyBorder="1" applyAlignment="1">
      <alignment horizontal="center" vertical="center"/>
    </xf>
    <xf numFmtId="0" fontId="26" fillId="0" borderId="0" xfId="0" applyFont="1" applyAlignment="1">
      <alignment wrapText="1"/>
    </xf>
    <xf numFmtId="164" fontId="20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1" fontId="26" fillId="3" borderId="0" xfId="0" applyNumberFormat="1" applyFont="1" applyFill="1" applyAlignment="1">
      <alignment horizontal="center" wrapText="1"/>
    </xf>
    <xf numFmtId="1" fontId="26" fillId="3" borderId="0" xfId="0" applyNumberFormat="1" applyFont="1" applyFill="1" applyAlignment="1">
      <alignment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vertical="top" wrapText="1"/>
    </xf>
    <xf numFmtId="164" fontId="26" fillId="0" borderId="0" xfId="0" applyNumberFormat="1" applyFont="1" applyAlignment="1">
      <alignment horizontal="center" vertical="top" wrapText="1"/>
    </xf>
    <xf numFmtId="1" fontId="26" fillId="0" borderId="0" xfId="0" applyNumberFormat="1" applyFont="1" applyAlignment="1">
      <alignment horizontal="center" wrapText="1"/>
    </xf>
    <xf numFmtId="1" fontId="26" fillId="0" borderId="0" xfId="0" applyNumberFormat="1" applyFont="1" applyAlignment="1">
      <alignment wrapText="1"/>
    </xf>
    <xf numFmtId="1" fontId="28" fillId="0" borderId="0" xfId="0" applyNumberFormat="1" applyFont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wrapText="1"/>
    </xf>
    <xf numFmtId="0" fontId="20" fillId="0" borderId="0" xfId="0" applyFont="1" applyAlignment="1">
      <alignment wrapText="1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4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9" applyFont="1" applyBorder="1" applyAlignment="1">
      <alignment horizontal="center" vertical="center"/>
    </xf>
    <xf numFmtId="164" fontId="3" fillId="0" borderId="1" xfId="9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49" fontId="21" fillId="0" borderId="1" xfId="3" applyNumberFormat="1" applyFont="1" applyBorder="1" applyAlignment="1">
      <alignment horizontal="center" vertical="center"/>
    </xf>
    <xf numFmtId="0" fontId="21" fillId="0" borderId="1" xfId="9" applyFont="1" applyBorder="1" applyAlignment="1">
      <alignment horizontal="center" vertical="center"/>
    </xf>
    <xf numFmtId="164" fontId="21" fillId="0" borderId="1" xfId="9" applyNumberFormat="1" applyFont="1" applyBorder="1" applyAlignment="1">
      <alignment horizontal="center" vertical="center"/>
    </xf>
    <xf numFmtId="164" fontId="21" fillId="0" borderId="1" xfId="3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49" fontId="3" fillId="0" borderId="24" xfId="6" applyNumberFormat="1" applyFont="1" applyBorder="1" applyAlignment="1">
      <alignment horizontal="center" vertical="center"/>
    </xf>
    <xf numFmtId="0" fontId="3" fillId="0" borderId="7" xfId="9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15" fillId="0" borderId="1" xfId="3" applyFont="1" applyBorder="1" applyAlignment="1">
      <alignment horizontal="center" vertical="center"/>
    </xf>
    <xf numFmtId="164" fontId="15" fillId="0" borderId="1" xfId="3" applyNumberFormat="1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 textRotation="90"/>
    </xf>
    <xf numFmtId="49" fontId="21" fillId="0" borderId="1" xfId="6" applyNumberFormat="1" applyFont="1" applyBorder="1" applyAlignment="1">
      <alignment horizontal="center" vertical="center"/>
    </xf>
    <xf numFmtId="0" fontId="21" fillId="0" borderId="1" xfId="6" applyFont="1" applyBorder="1" applyAlignment="1">
      <alignment horizontal="left" vertical="center" wrapText="1"/>
    </xf>
    <xf numFmtId="164" fontId="21" fillId="0" borderId="1" xfId="6" applyNumberFormat="1" applyFont="1" applyBorder="1" applyAlignment="1">
      <alignment horizontal="center" vertical="center"/>
    </xf>
    <xf numFmtId="2" fontId="21" fillId="0" borderId="1" xfId="6" applyNumberFormat="1" applyFont="1" applyBorder="1" applyAlignment="1">
      <alignment horizontal="center" vertical="center"/>
    </xf>
    <xf numFmtId="1" fontId="21" fillId="0" borderId="1" xfId="6" applyNumberFormat="1" applyFont="1" applyBorder="1" applyAlignment="1">
      <alignment horizontal="center" vertical="center"/>
    </xf>
    <xf numFmtId="2" fontId="21" fillId="0" borderId="1" xfId="3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/>
    <xf numFmtId="0" fontId="26" fillId="0" borderId="1" xfId="0" applyFont="1" applyBorder="1"/>
    <xf numFmtId="1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 applyProtection="1">
      <alignment horizontal="center" vertical="center" wrapText="1"/>
      <protection locked="0"/>
    </xf>
    <xf numFmtId="1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wrapText="1"/>
    </xf>
    <xf numFmtId="164" fontId="20" fillId="0" borderId="0" xfId="4" applyNumberFormat="1" applyFont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49" fontId="29" fillId="0" borderId="1" xfId="0" applyNumberFormat="1" applyFont="1" applyBorder="1" applyAlignment="1">
      <alignment horizontal="center" vertical="center"/>
    </xf>
    <xf numFmtId="0" fontId="19" fillId="0" borderId="1" xfId="8" applyFont="1" applyBorder="1" applyAlignment="1">
      <alignment horizontal="left" vertical="center" wrapText="1"/>
    </xf>
    <xf numFmtId="0" fontId="30" fillId="0" borderId="1" xfId="3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 textRotation="90" wrapText="1"/>
    </xf>
    <xf numFmtId="0" fontId="33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20" fillId="0" borderId="0" xfId="2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20" fillId="0" borderId="1" xfId="2" applyBorder="1"/>
    <xf numFmtId="0" fontId="22" fillId="3" borderId="23" xfId="0" applyFont="1" applyFill="1" applyBorder="1" applyAlignment="1">
      <alignment horizontal="center" wrapText="1"/>
    </xf>
    <xf numFmtId="0" fontId="35" fillId="0" borderId="0" xfId="2" applyFont="1" applyAlignment="1">
      <alignment horizontal="center" vertical="center"/>
    </xf>
    <xf numFmtId="0" fontId="35" fillId="0" borderId="1" xfId="2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wrapText="1"/>
    </xf>
    <xf numFmtId="164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wrapText="1"/>
    </xf>
    <xf numFmtId="0" fontId="24" fillId="0" borderId="4" xfId="0" applyFont="1" applyBorder="1" applyAlignment="1">
      <alignment vertical="top"/>
    </xf>
    <xf numFmtId="0" fontId="24" fillId="0" borderId="7" xfId="0" applyFont="1" applyBorder="1" applyAlignment="1">
      <alignment vertical="top"/>
    </xf>
    <xf numFmtId="49" fontId="20" fillId="0" borderId="1" xfId="4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vertical="center" wrapText="1"/>
    </xf>
    <xf numFmtId="0" fontId="20" fillId="0" borderId="1" xfId="6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0" fillId="0" borderId="30" xfId="3" applyFont="1" applyBorder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64" fontId="42" fillId="0" borderId="1" xfId="0" quotePrefix="1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 vertical="center"/>
    </xf>
    <xf numFmtId="164" fontId="42" fillId="0" borderId="1" xfId="0" applyNumberFormat="1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31" fillId="0" borderId="4" xfId="2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 wrapText="1"/>
    </xf>
    <xf numFmtId="0" fontId="31" fillId="0" borderId="4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24" xfId="2" applyFont="1" applyBorder="1" applyAlignment="1">
      <alignment horizontal="center" vertical="center" textRotation="90" wrapText="1"/>
    </xf>
    <xf numFmtId="0" fontId="31" fillId="0" borderId="4" xfId="2" applyFont="1" applyBorder="1" applyAlignment="1">
      <alignment horizontal="center" vertical="center" textRotation="90" wrapText="1"/>
    </xf>
    <xf numFmtId="0" fontId="31" fillId="0" borderId="7" xfId="2" applyFont="1" applyBorder="1" applyAlignment="1">
      <alignment horizontal="center" vertical="center" textRotation="90" wrapText="1"/>
    </xf>
    <xf numFmtId="0" fontId="31" fillId="0" borderId="27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0" borderId="28" xfId="2" applyFont="1" applyBorder="1" applyAlignment="1">
      <alignment horizontal="center" vertical="center"/>
    </xf>
    <xf numFmtId="0" fontId="31" fillId="0" borderId="29" xfId="2" applyFont="1" applyBorder="1" applyAlignment="1">
      <alignment horizontal="center" vertical="center"/>
    </xf>
    <xf numFmtId="0" fontId="31" fillId="0" borderId="25" xfId="2" applyFont="1" applyBorder="1" applyAlignment="1">
      <alignment horizontal="center" vertical="center"/>
    </xf>
    <xf numFmtId="0" fontId="31" fillId="0" borderId="26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wrapText="1"/>
    </xf>
    <xf numFmtId="0" fontId="40" fillId="0" borderId="4" xfId="2" applyFont="1" applyBorder="1" applyAlignment="1">
      <alignment horizontal="center" wrapText="1"/>
    </xf>
    <xf numFmtId="0" fontId="40" fillId="0" borderId="7" xfId="2" applyFont="1" applyBorder="1" applyAlignment="1">
      <alignment horizontal="center" wrapText="1"/>
    </xf>
    <xf numFmtId="0" fontId="31" fillId="0" borderId="27" xfId="2" applyFont="1" applyBorder="1" applyAlignment="1">
      <alignment horizontal="center" vertical="center" wrapText="1"/>
    </xf>
    <xf numFmtId="0" fontId="31" fillId="0" borderId="11" xfId="2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31" fillId="0" borderId="28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29" xfId="2" applyFont="1" applyBorder="1" applyAlignment="1">
      <alignment horizontal="center" vertical="center" wrapText="1"/>
    </xf>
    <xf numFmtId="0" fontId="31" fillId="0" borderId="25" xfId="2" applyFont="1" applyBorder="1" applyAlignment="1">
      <alignment horizontal="center" vertical="center" wrapText="1"/>
    </xf>
    <xf numFmtId="0" fontId="31" fillId="0" borderId="23" xfId="2" applyFont="1" applyBorder="1" applyAlignment="1">
      <alignment horizontal="center" vertical="center" wrapText="1"/>
    </xf>
    <xf numFmtId="0" fontId="31" fillId="0" borderId="26" xfId="2" applyFont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32" fillId="0" borderId="23" xfId="2" applyFont="1" applyBorder="1" applyAlignment="1">
      <alignment horizontal="center" vertical="center"/>
    </xf>
    <xf numFmtId="0" fontId="40" fillId="0" borderId="0" xfId="2" applyFont="1" applyAlignment="1">
      <alignment horizontal="right" wrapText="1"/>
    </xf>
    <xf numFmtId="0" fontId="40" fillId="0" borderId="0" xfId="2" applyFont="1" applyAlignment="1">
      <alignment horizontal="right"/>
    </xf>
    <xf numFmtId="0" fontId="35" fillId="0" borderId="11" xfId="2" applyFont="1" applyBorder="1" applyAlignment="1">
      <alignment horizontal="center" vertical="center"/>
    </xf>
    <xf numFmtId="0" fontId="35" fillId="0" borderId="1" xfId="2" applyFont="1" applyBorder="1" applyAlignment="1">
      <alignment horizontal="center" vertical="center"/>
    </xf>
    <xf numFmtId="0" fontId="35" fillId="0" borderId="25" xfId="2" applyFont="1" applyBorder="1" applyAlignment="1">
      <alignment horizontal="left" vertical="center"/>
    </xf>
    <xf numFmtId="0" fontId="35" fillId="0" borderId="23" xfId="2" applyFont="1" applyBorder="1" applyAlignment="1">
      <alignment horizontal="left" vertical="center"/>
    </xf>
    <xf numFmtId="0" fontId="35" fillId="0" borderId="26" xfId="2" applyFont="1" applyBorder="1" applyAlignment="1">
      <alignment horizontal="left" vertical="center"/>
    </xf>
    <xf numFmtId="0" fontId="38" fillId="0" borderId="1" xfId="2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 textRotation="90"/>
    </xf>
    <xf numFmtId="0" fontId="20" fillId="0" borderId="13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textRotation="90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49" fontId="20" fillId="0" borderId="13" xfId="4" applyNumberFormat="1" applyFont="1" applyBorder="1" applyAlignment="1">
      <alignment horizontal="center" vertical="center"/>
    </xf>
    <xf numFmtId="49" fontId="20" fillId="0" borderId="30" xfId="4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 wrapText="1"/>
    </xf>
    <xf numFmtId="0" fontId="20" fillId="0" borderId="31" xfId="3" applyFont="1" applyBorder="1" applyAlignment="1">
      <alignment horizontal="center" vertical="center"/>
    </xf>
    <xf numFmtId="0" fontId="22" fillId="3" borderId="23" xfId="0" applyFont="1" applyFill="1" applyBorder="1" applyAlignment="1">
      <alignment horizont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left" vertical="top"/>
    </xf>
    <xf numFmtId="0" fontId="24" fillId="0" borderId="4" xfId="0" applyFont="1" applyBorder="1" applyAlignment="1">
      <alignment horizontal="left" vertical="top"/>
    </xf>
    <xf numFmtId="49" fontId="29" fillId="0" borderId="13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1" fontId="20" fillId="0" borderId="13" xfId="0" applyNumberFormat="1" applyFont="1" applyBorder="1" applyAlignment="1" applyProtection="1">
      <alignment horizontal="center" vertical="center" wrapText="1"/>
      <protection locked="0"/>
    </xf>
    <xf numFmtId="1" fontId="20" fillId="0" borderId="30" xfId="0" applyNumberFormat="1" applyFont="1" applyBorder="1" applyAlignment="1" applyProtection="1">
      <alignment horizontal="center" vertical="center" wrapText="1"/>
      <protection locked="0"/>
    </xf>
    <xf numFmtId="164" fontId="25" fillId="0" borderId="13" xfId="0" applyNumberFormat="1" applyFont="1" applyBorder="1" applyAlignment="1">
      <alignment horizontal="center" vertical="center" wrapText="1"/>
    </xf>
    <xf numFmtId="164" fontId="25" fillId="0" borderId="30" xfId="0" applyNumberFormat="1" applyFont="1" applyBorder="1" applyAlignment="1">
      <alignment horizontal="center" vertical="center" wrapText="1"/>
    </xf>
    <xf numFmtId="0" fontId="20" fillId="0" borderId="13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/>
    </xf>
    <xf numFmtId="1" fontId="23" fillId="3" borderId="1" xfId="0" applyNumberFormat="1" applyFont="1" applyFill="1" applyBorder="1" applyAlignment="1">
      <alignment horizontal="center" vertical="center" textRotation="90" wrapText="1"/>
    </xf>
    <xf numFmtId="0" fontId="23" fillId="3" borderId="31" xfId="0" applyFont="1" applyFill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 wrapText="1"/>
    </xf>
    <xf numFmtId="164" fontId="20" fillId="0" borderId="30" xfId="0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textRotation="90"/>
    </xf>
    <xf numFmtId="0" fontId="13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textRotation="90" wrapText="1"/>
    </xf>
    <xf numFmtId="0" fontId="5" fillId="0" borderId="0" xfId="3" applyFont="1" applyAlignment="1">
      <alignment horizontal="left" vertical="center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5" fillId="0" borderId="24" xfId="3" applyFont="1" applyBorder="1" applyAlignment="1">
      <alignment horizontal="left" vertical="distributed" wrapText="1"/>
    </xf>
    <xf numFmtId="0" fontId="6" fillId="0" borderId="4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5" fillId="0" borderId="27" xfId="3" applyFont="1" applyBorder="1" applyAlignment="1">
      <alignment horizontal="left" vertical="center"/>
    </xf>
    <xf numFmtId="0" fontId="5" fillId="0" borderId="11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textRotation="90"/>
    </xf>
    <xf numFmtId="0" fontId="11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textRotation="90" wrapText="1"/>
    </xf>
    <xf numFmtId="0" fontId="4" fillId="0" borderId="1" xfId="3" applyFont="1" applyBorder="1" applyAlignment="1">
      <alignment horizontal="center" vertical="center" textRotation="90" wrapText="1"/>
    </xf>
    <xf numFmtId="0" fontId="12" fillId="0" borderId="1" xfId="3" applyFont="1" applyBorder="1" applyAlignment="1">
      <alignment horizontal="center" vertical="center" textRotation="90"/>
    </xf>
    <xf numFmtId="0" fontId="2" fillId="4" borderId="0" xfId="3" applyFont="1" applyFill="1" applyAlignment="1">
      <alignment horizontal="center" vertical="center" wrapText="1"/>
    </xf>
    <xf numFmtId="0" fontId="3" fillId="4" borderId="0" xfId="3" applyFont="1" applyFill="1" applyAlignment="1">
      <alignment horizontal="center"/>
    </xf>
    <xf numFmtId="0" fontId="4" fillId="4" borderId="0" xfId="3" applyFont="1" applyFill="1"/>
    <xf numFmtId="0" fontId="2" fillId="4" borderId="0" xfId="3" applyFont="1" applyFill="1" applyAlignment="1">
      <alignment vertical="center" wrapText="1"/>
    </xf>
    <xf numFmtId="0" fontId="5" fillId="4" borderId="0" xfId="3" applyFont="1" applyFill="1" applyAlignment="1">
      <alignment horizontal="left" vertical="center" wrapText="1"/>
    </xf>
    <xf numFmtId="0" fontId="5" fillId="4" borderId="24" xfId="3" applyFont="1" applyFill="1" applyBorder="1" applyAlignment="1">
      <alignment horizontal="left" vertical="distributed" wrapText="1"/>
    </xf>
    <xf numFmtId="0" fontId="6" fillId="4" borderId="4" xfId="0" applyFont="1" applyFill="1" applyBorder="1" applyAlignment="1">
      <alignment vertical="distributed" wrapText="1"/>
    </xf>
    <xf numFmtId="0" fontId="6" fillId="4" borderId="7" xfId="0" applyFont="1" applyFill="1" applyBorder="1" applyAlignment="1">
      <alignment vertical="distributed" wrapText="1"/>
    </xf>
    <xf numFmtId="0" fontId="5" fillId="4" borderId="1" xfId="3" applyFont="1" applyFill="1" applyBorder="1" applyAlignment="1">
      <alignment horizontal="center" vertical="center" wrapText="1"/>
    </xf>
    <xf numFmtId="0" fontId="7" fillId="4" borderId="24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0" fontId="5" fillId="4" borderId="27" xfId="3" applyFont="1" applyFill="1" applyBorder="1" applyAlignment="1">
      <alignment horizontal="left" vertical="distributed" wrapText="1"/>
    </xf>
    <xf numFmtId="0" fontId="6" fillId="4" borderId="11" xfId="0" applyFont="1" applyFill="1" applyBorder="1" applyAlignment="1">
      <alignment vertical="distributed" wrapText="1"/>
    </xf>
    <xf numFmtId="0" fontId="6" fillId="4" borderId="15" xfId="0" applyFont="1" applyFill="1" applyBorder="1" applyAlignment="1">
      <alignment vertical="distributed" wrapText="1"/>
    </xf>
    <xf numFmtId="0" fontId="8" fillId="4" borderId="13" xfId="3" applyFont="1" applyFill="1" applyBorder="1" applyAlignment="1">
      <alignment horizontal="center" vertical="center"/>
    </xf>
    <xf numFmtId="0" fontId="9" fillId="4" borderId="27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 textRotation="90"/>
    </xf>
    <xf numFmtId="0" fontId="13" fillId="4" borderId="1" xfId="3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textRotation="90" wrapText="1"/>
    </xf>
    <xf numFmtId="0" fontId="4" fillId="4" borderId="1" xfId="3" applyFont="1" applyFill="1" applyBorder="1" applyAlignment="1">
      <alignment vertical="center" textRotation="90"/>
    </xf>
    <xf numFmtId="0" fontId="4" fillId="4" borderId="1" xfId="3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textRotation="90"/>
    </xf>
    <xf numFmtId="0" fontId="12" fillId="4" borderId="1" xfId="3" applyFont="1" applyFill="1" applyBorder="1" applyAlignment="1">
      <alignment horizontal="center" vertical="center" textRotation="90" wrapText="1"/>
    </xf>
    <xf numFmtId="0" fontId="4" fillId="4" borderId="1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 textRotation="90"/>
    </xf>
    <xf numFmtId="0" fontId="4" fillId="4" borderId="1" xfId="3" applyFont="1" applyFill="1" applyBorder="1" applyAlignment="1">
      <alignment horizontal="center" vertical="center" textRotation="90"/>
    </xf>
    <xf numFmtId="0" fontId="11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49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left" vertical="center" wrapText="1"/>
    </xf>
    <xf numFmtId="0" fontId="3" fillId="4" borderId="1" xfId="9" applyFont="1" applyFill="1" applyBorder="1" applyAlignment="1">
      <alignment horizontal="center" vertical="center"/>
    </xf>
    <xf numFmtId="164" fontId="3" fillId="4" borderId="1" xfId="9" applyNumberFormat="1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2" fontId="3" fillId="4" borderId="1" xfId="3" applyNumberFormat="1" applyFont="1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3" fillId="4" borderId="1" xfId="7" applyFont="1" applyFill="1" applyBorder="1" applyAlignment="1">
      <alignment horizontal="center" vertical="center"/>
    </xf>
    <xf numFmtId="49" fontId="3" fillId="4" borderId="1" xfId="3" applyNumberFormat="1" applyFont="1" applyFill="1" applyBorder="1" applyAlignment="1">
      <alignment horizontal="center" vertical="center"/>
    </xf>
    <xf numFmtId="164" fontId="20" fillId="4" borderId="0" xfId="4" applyNumberFormat="1" applyFont="1" applyFill="1" applyAlignment="1">
      <alignment horizontal="center" vertical="center"/>
    </xf>
    <xf numFmtId="0" fontId="3" fillId="4" borderId="1" xfId="6" applyFont="1" applyFill="1" applyBorder="1" applyAlignment="1">
      <alignment horizontal="left" vertical="center"/>
    </xf>
    <xf numFmtId="0" fontId="13" fillId="4" borderId="1" xfId="6" applyFont="1" applyFill="1" applyBorder="1" applyAlignment="1">
      <alignment horizontal="left" vertical="center" wrapText="1"/>
    </xf>
    <xf numFmtId="49" fontId="3" fillId="4" borderId="1" xfId="4" applyNumberFormat="1" applyFont="1" applyFill="1" applyBorder="1" applyAlignment="1">
      <alignment horizontal="center" vertical="center"/>
    </xf>
    <xf numFmtId="0" fontId="3" fillId="4" borderId="1" xfId="7" applyFont="1" applyFill="1" applyBorder="1" applyAlignment="1">
      <alignment horizontal="left" vertical="center" wrapText="1"/>
    </xf>
    <xf numFmtId="0" fontId="4" fillId="4" borderId="0" xfId="7" applyFont="1" applyFill="1"/>
    <xf numFmtId="0" fontId="3" fillId="4" borderId="1" xfId="3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14" fillId="4" borderId="1" xfId="3" applyFont="1" applyFill="1" applyBorder="1" applyAlignment="1">
      <alignment horizontal="center" vertical="center"/>
    </xf>
    <xf numFmtId="49" fontId="15" fillId="4" borderId="1" xfId="3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/>
    </xf>
    <xf numFmtId="1" fontId="15" fillId="4" borderId="1" xfId="3" applyNumberFormat="1" applyFont="1" applyFill="1" applyBorder="1" applyAlignment="1">
      <alignment horizontal="center" vertical="center"/>
    </xf>
    <xf numFmtId="164" fontId="15" fillId="4" borderId="1" xfId="3" applyNumberFormat="1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5" fillId="4" borderId="0" xfId="3" applyFont="1" applyFill="1"/>
    <xf numFmtId="0" fontId="14" fillId="4" borderId="0" xfId="3" applyFont="1" applyFill="1" applyAlignment="1">
      <alignment horizontal="center" vertical="center"/>
    </xf>
    <xf numFmtId="49" fontId="15" fillId="4" borderId="0" xfId="3" applyNumberFormat="1" applyFont="1" applyFill="1" applyAlignment="1">
      <alignment horizontal="center" vertical="center"/>
    </xf>
    <xf numFmtId="0" fontId="5" fillId="4" borderId="0" xfId="3" applyFont="1" applyFill="1" applyAlignment="1">
      <alignment horizontal="left" vertical="center"/>
    </xf>
    <xf numFmtId="1" fontId="15" fillId="4" borderId="0" xfId="3" applyNumberFormat="1" applyFont="1" applyFill="1" applyAlignment="1">
      <alignment horizontal="center" vertical="center"/>
    </xf>
    <xf numFmtId="164" fontId="15" fillId="4" borderId="0" xfId="3" applyNumberFormat="1" applyFont="1" applyFill="1" applyAlignment="1">
      <alignment horizontal="center" vertical="center"/>
    </xf>
    <xf numFmtId="0" fontId="15" fillId="4" borderId="0" xfId="3" applyFont="1" applyFill="1" applyAlignment="1">
      <alignment horizontal="center" vertical="center"/>
    </xf>
    <xf numFmtId="0" fontId="16" fillId="4" borderId="0" xfId="0" applyFont="1" applyFill="1"/>
    <xf numFmtId="166" fontId="4" fillId="4" borderId="0" xfId="3" applyNumberFormat="1" applyFont="1" applyFill="1"/>
    <xf numFmtId="0" fontId="4" fillId="4" borderId="0" xfId="3" applyFont="1" applyFill="1"/>
    <xf numFmtId="20" fontId="4" fillId="4" borderId="0" xfId="3" applyNumberFormat="1" applyFont="1" applyFill="1"/>
    <xf numFmtId="0" fontId="3" fillId="4" borderId="1" xfId="0" applyFont="1" applyFill="1" applyBorder="1" applyAlignment="1">
      <alignment horizontal="left" vertical="center" wrapText="1"/>
    </xf>
    <xf numFmtId="0" fontId="3" fillId="4" borderId="1" xfId="5" applyFont="1" applyFill="1" applyBorder="1" applyAlignment="1">
      <alignment horizontal="left" vertical="center" wrapText="1"/>
    </xf>
    <xf numFmtId="0" fontId="3" fillId="4" borderId="1" xfId="5" applyFont="1" applyFill="1" applyBorder="1" applyAlignment="1">
      <alignment horizontal="center" vertical="center"/>
    </xf>
    <xf numFmtId="0" fontId="3" fillId="4" borderId="1" xfId="7" applyFont="1" applyFill="1" applyBorder="1" applyAlignment="1">
      <alignment horizontal="left" vertical="center"/>
    </xf>
    <xf numFmtId="0" fontId="3" fillId="4" borderId="1" xfId="9" applyFont="1" applyFill="1" applyBorder="1" applyAlignment="1">
      <alignment horizontal="left" vertical="center" wrapText="1"/>
    </xf>
  </cellXfs>
  <cellStyles count="10">
    <cellStyle name="Денежный 2" xfId="1"/>
    <cellStyle name="Обычный" xfId="0" builtinId="0"/>
    <cellStyle name="Обычный 2" xfId="2"/>
    <cellStyle name="Обычный_R-N-PLB1 2" xfId="3"/>
    <cellStyle name="Обычный_R-N-PLB1 2 2" xfId="4"/>
    <cellStyle name="Обычный_R-N-PLB1 2 3" xfId="5"/>
    <cellStyle name="Обычный_R-N-PLB1 3" xfId="6"/>
    <cellStyle name="Обычный_R-N-PLB3" xfId="7"/>
    <cellStyle name="Обычный_План-ВИКЛ-К-БАК-09-ЩХ" xfId="8"/>
    <cellStyle name="Обычный_План-ВИКЛ-К-БАК-09-ЩХ2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14</xdr:col>
      <xdr:colOff>190500</xdr:colOff>
      <xdr:row>1</xdr:row>
      <xdr:rowOff>1990725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161925"/>
          <a:ext cx="8591550" cy="1619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36576" tIns="32004" rIns="36576" bIns="0" anchor="ctr"/>
        <a:lstStyle/>
        <a:p>
          <a:pPr rtl="0"/>
          <a:r>
            <a:rPr lang="ru-RU" sz="1200" b="0" i="0" baseline="0">
              <a:latin typeface="Times New Roman" pitchFamily="18" charset="0"/>
              <a:ea typeface="+mn-ea"/>
              <a:cs typeface="Times New Roman" pitchFamily="18" charset="0"/>
            </a:rPr>
            <a:t>Затверджено Вченою радою Київського національного університету будівництва і архітектури 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0"/>
          <a:r>
            <a:rPr lang="ru-RU" sz="1200" b="0" i="0" baseline="0">
              <a:latin typeface="Times New Roman" pitchFamily="18" charset="0"/>
              <a:ea typeface="+mn-ea"/>
              <a:cs typeface="Times New Roman" pitchFamily="18" charset="0"/>
            </a:rPr>
            <a:t>Протокол №  від        </a:t>
          </a:r>
          <a:r>
            <a:rPr lang="ru-RU" sz="1200" b="0" i="0" u="sng" baseline="0">
              <a:latin typeface="Times New Roman" pitchFamily="18" charset="0"/>
              <a:ea typeface="+mn-ea"/>
              <a:cs typeface="Times New Roman" pitchFamily="18" charset="0"/>
            </a:rPr>
            <a:t>2024</a:t>
          </a:r>
          <a:r>
            <a:rPr lang="ru-RU" sz="1200" b="0" i="0" baseline="0">
              <a:latin typeface="Times New Roman" pitchFamily="18" charset="0"/>
              <a:ea typeface="+mn-ea"/>
              <a:cs typeface="Times New Roman" pitchFamily="18" charset="0"/>
            </a:rPr>
            <a:t> р.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0" fontAlgn="base"/>
          <a:endParaRPr lang="ru-RU" sz="12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r>
            <a:rPr lang="ru-RU" sz="1200" b="0" i="0" baseline="0">
              <a:latin typeface="Times New Roman" pitchFamily="18" charset="0"/>
              <a:ea typeface="+mn-ea"/>
              <a:cs typeface="Times New Roman" pitchFamily="18" charset="0"/>
            </a:rPr>
            <a:t>Ректор _________ Петро КУЛІКОВ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0" fontAlgn="base"/>
          <a:endParaRPr lang="ru-RU" sz="12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r>
            <a:rPr lang="ru-RU" sz="1200" b="0" i="0" baseline="0">
              <a:latin typeface="Times New Roman" pitchFamily="18" charset="0"/>
              <a:ea typeface="+mn-ea"/>
              <a:cs typeface="Times New Roman" pitchFamily="18" charset="0"/>
            </a:rPr>
            <a:t>“____”_________ 2024 р.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38</xdr:col>
      <xdr:colOff>57150</xdr:colOff>
      <xdr:row>1</xdr:row>
      <xdr:rowOff>19050</xdr:rowOff>
    </xdr:from>
    <xdr:to>
      <xdr:col>53</xdr:col>
      <xdr:colOff>47625</xdr:colOff>
      <xdr:row>1</xdr:row>
      <xdr:rowOff>1962150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3221950" y="180975"/>
          <a:ext cx="9134475" cy="142875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36576" tIns="32004" rIns="0" bIns="0" anchor="t"/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Кваліфікація бакалавр з електроенергетики, електротехніки та електромеханіки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ru-RU" sz="1200" b="0" i="0" u="sng" strike="noStrike" baseline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Термін навчання 3 роки 10 місяців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на основі повної загальної 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середньої освіти  </a:t>
          </a:r>
          <a:endParaRPr lang="ru-RU" sz="1200" b="0" i="0" u="sng" strike="noStrike" baseline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178592</xdr:colOff>
      <xdr:row>1</xdr:row>
      <xdr:rowOff>0</xdr:rowOff>
    </xdr:from>
    <xdr:to>
      <xdr:col>37</xdr:col>
      <xdr:colOff>152399</xdr:colOff>
      <xdr:row>1</xdr:row>
      <xdr:rowOff>1985959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322592" y="161925"/>
          <a:ext cx="13385007" cy="166684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7432" rIns="27432" bIns="0" anchor="ctr"/>
        <a:lstStyle/>
        <a:p>
          <a:pPr algn="ctr" rtl="0"/>
          <a:r>
            <a:rPr lang="ru-RU" sz="1200" b="1" i="0" u="sng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МІНІСТЕРСТВО ОСВІТИ І НАУКИ УКРАЇНИ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0" i="0" u="sng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Київський національний університет будівництва і архітектури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 А В Ч А Л Ь Н И Й   П Л А Н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підготовки </a:t>
          </a:r>
          <a:r>
            <a:rPr lang="ru-RU" sz="1200" b="1" i="0" u="sng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бакалавра</a:t>
          </a:r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освітньо-професійною програмою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 eaLnBrk="1" fontAlgn="auto" latinLnBrk="0" hangingPunct="1"/>
          <a:r>
            <a:rPr lang="uk-UA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"Відновлювальні джерела енергії та гідроенергетика" 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 галузі знань </a:t>
          </a:r>
          <a:r>
            <a:rPr lang="uk-UA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14 "Електрична інженерія"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спеціальності </a:t>
          </a:r>
          <a:r>
            <a:rPr lang="uk-UA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145 "Відновлювальні джерела енергії та       гідроенергетика"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Форма здобуття вищої освіти </a:t>
          </a:r>
          <a:r>
            <a:rPr lang="uk-UA" sz="1200" b="1" i="0" u="sng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_денна_</a:t>
          </a:r>
        </a:p>
        <a:p>
          <a:pPr algn="ctr"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0"/>
          <a:r>
            <a:rPr lang="ru-RU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І. ГРАФІК ОСВІТНЬОГО ПРОЦЕСУ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30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0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31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1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2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3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4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0D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5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6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7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0E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8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39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39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0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38100</xdr:rowOff>
    </xdr:to>
    <xdr:sp macro="" textlink="">
      <xdr:nvSpPr>
        <xdr:cNvPr id="40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88757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0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0F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0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1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2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0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3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4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5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1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6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7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2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8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38100</xdr:rowOff>
    </xdr:to>
    <xdr:sp macro="" textlink="">
      <xdr:nvSpPr>
        <xdr:cNvPr id="49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4563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152400</xdr:colOff>
      <xdr:row>60</xdr:row>
      <xdr:rowOff>38100</xdr:rowOff>
    </xdr:to>
    <xdr:sp macro="" textlink="">
      <xdr:nvSpPr>
        <xdr:cNvPr id="49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3252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49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0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3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1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2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4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3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4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5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5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6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7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6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8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59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0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7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1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2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3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8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4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5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D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E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0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1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2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3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4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5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6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7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8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9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A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B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C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D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E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FF19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0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1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6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2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3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4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4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5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5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6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6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7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7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8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79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8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0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9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1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2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A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1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2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3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4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5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6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39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7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0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8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1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9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2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A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3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B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4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C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5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D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6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E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7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BF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152400</xdr:colOff>
      <xdr:row>59</xdr:row>
      <xdr:rowOff>38100</xdr:rowOff>
    </xdr:to>
    <xdr:sp macro="" textlink="">
      <xdr:nvSpPr>
        <xdr:cNvPr id="6848" name="AutoShape 379" descr="http://csn.h1.ru/Images/blank.gif">
          <a:extLst>
            <a:ext uri="{FF2B5EF4-FFF2-40B4-BE49-F238E27FC236}">
              <a16:creationId xmlns:a16="http://schemas.microsoft.com/office/drawing/2014/main" id="{00000000-0008-0000-0100-0000C01A0000}"/>
            </a:ext>
          </a:extLst>
        </xdr:cNvPr>
        <xdr:cNvSpPr>
          <a:spLocks noChangeAspect="1" noChangeArrowheads="1"/>
        </xdr:cNvSpPr>
      </xdr:nvSpPr>
      <xdr:spPr bwMode="auto">
        <a:xfrm>
          <a:off x="428625" y="11134725"/>
          <a:ext cx="1524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57150</xdr:colOff>
      <xdr:row>1</xdr:row>
      <xdr:rowOff>9525</xdr:rowOff>
    </xdr:from>
    <xdr:to>
      <xdr:col>38</xdr:col>
      <xdr:colOff>323850</xdr:colOff>
      <xdr:row>9</xdr:row>
      <xdr:rowOff>123825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72775" y="171450"/>
          <a:ext cx="37338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123825</xdr:colOff>
      <xdr:row>0</xdr:row>
      <xdr:rowOff>28575</xdr:rowOff>
    </xdr:from>
    <xdr:to>
      <xdr:col>38</xdr:col>
      <xdr:colOff>209550</xdr:colOff>
      <xdr:row>8</xdr:row>
      <xdr:rowOff>28575</xdr:rowOff>
    </xdr:to>
    <xdr:pic>
      <xdr:nvPicPr>
        <xdr:cNvPr id="7169" name="Рисунок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7525" y="28575"/>
          <a:ext cx="37433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95250</xdr:colOff>
      <xdr:row>0</xdr:row>
      <xdr:rowOff>104775</xdr:rowOff>
    </xdr:from>
    <xdr:to>
      <xdr:col>39</xdr:col>
      <xdr:colOff>114300</xdr:colOff>
      <xdr:row>8</xdr:row>
      <xdr:rowOff>123825</xdr:rowOff>
    </xdr:to>
    <xdr:pic>
      <xdr:nvPicPr>
        <xdr:cNvPr id="8193" name="Рисунок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58525" y="104775"/>
          <a:ext cx="37338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104775</xdr:colOff>
      <xdr:row>1</xdr:row>
      <xdr:rowOff>0</xdr:rowOff>
    </xdr:from>
    <xdr:to>
      <xdr:col>39</xdr:col>
      <xdr:colOff>95250</xdr:colOff>
      <xdr:row>9</xdr:row>
      <xdr:rowOff>47625</xdr:rowOff>
    </xdr:to>
    <xdr:pic>
      <xdr:nvPicPr>
        <xdr:cNvPr id="9217" name="Рисунок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91800" y="161925"/>
          <a:ext cx="37338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zoomScale="140" zoomScaleNormal="140" workbookViewId="0">
      <selection activeCell="BD4" sqref="BD4"/>
    </sheetView>
  </sheetViews>
  <sheetFormatPr defaultRowHeight="12.75" x14ac:dyDescent="0.2"/>
  <cols>
    <col min="1" max="10" width="2.5703125" customWidth="1"/>
    <col min="11" max="11" width="3.28515625" customWidth="1"/>
    <col min="12" max="13" width="3.140625" customWidth="1"/>
    <col min="14" max="14" width="0" hidden="1" customWidth="1"/>
    <col min="15" max="15" width="3.42578125" customWidth="1"/>
    <col min="16" max="16" width="3.140625" customWidth="1"/>
    <col min="17" max="18" width="3" customWidth="1"/>
    <col min="19" max="19" width="3.42578125" customWidth="1"/>
    <col min="20" max="20" width="3.140625" customWidth="1"/>
    <col min="21" max="21" width="3.42578125" customWidth="1"/>
    <col min="22" max="22" width="3" customWidth="1"/>
    <col min="23" max="23" width="3.28515625" customWidth="1"/>
    <col min="24" max="24" width="3.42578125" customWidth="1"/>
    <col min="25" max="25" width="3.140625" customWidth="1"/>
    <col min="26" max="26" width="2.7109375" customWidth="1"/>
    <col min="27" max="27" width="3.28515625" customWidth="1"/>
    <col min="28" max="28" width="2.7109375" customWidth="1"/>
    <col min="29" max="29" width="3" customWidth="1"/>
    <col min="30" max="30" width="2.7109375" customWidth="1"/>
    <col min="31" max="31" width="3.28515625" customWidth="1"/>
    <col min="32" max="32" width="3" customWidth="1"/>
    <col min="33" max="34" width="2.7109375" customWidth="1"/>
    <col min="35" max="35" width="3.42578125" customWidth="1"/>
    <col min="36" max="36" width="3" customWidth="1"/>
    <col min="37" max="37" width="3.140625" customWidth="1"/>
    <col min="38" max="39" width="2.7109375" customWidth="1"/>
    <col min="40" max="42" width="3" customWidth="1"/>
    <col min="43" max="44" width="2.7109375" customWidth="1"/>
    <col min="45" max="45" width="3.140625" customWidth="1"/>
    <col min="46" max="46" width="3" customWidth="1"/>
    <col min="47" max="47" width="2.7109375" customWidth="1"/>
    <col min="48" max="48" width="3.140625" customWidth="1"/>
    <col min="49" max="51" width="2.7109375" customWidth="1"/>
    <col min="52" max="52" width="3.140625" customWidth="1"/>
    <col min="53" max="54" width="2.7109375" customWidth="1"/>
  </cols>
  <sheetData>
    <row r="1" spans="1:54" ht="12.75" customHeight="1" x14ac:dyDescent="0.2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</row>
    <row r="2" spans="1:54" ht="159.7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</row>
    <row r="3" spans="1:54" ht="19.5" customHeight="1" x14ac:dyDescent="0.2">
      <c r="A3" s="229" t="s">
        <v>178</v>
      </c>
      <c r="B3" s="224" t="s">
        <v>177</v>
      </c>
      <c r="C3" s="224"/>
      <c r="D3" s="224"/>
      <c r="E3" s="224"/>
      <c r="F3" s="228" t="s">
        <v>176</v>
      </c>
      <c r="G3" s="228"/>
      <c r="H3" s="228"/>
      <c r="I3" s="228"/>
      <c r="J3" s="224" t="s">
        <v>175</v>
      </c>
      <c r="K3" s="224"/>
      <c r="L3" s="224"/>
      <c r="M3" s="224"/>
      <c r="N3" s="224"/>
      <c r="O3" s="224"/>
      <c r="P3" s="224" t="s">
        <v>174</v>
      </c>
      <c r="Q3" s="224"/>
      <c r="R3" s="224"/>
      <c r="S3" s="224"/>
      <c r="T3" s="224" t="s">
        <v>173</v>
      </c>
      <c r="U3" s="224"/>
      <c r="V3" s="224"/>
      <c r="W3" s="224"/>
      <c r="X3" s="224"/>
      <c r="Y3" s="224" t="s">
        <v>172</v>
      </c>
      <c r="Z3" s="224"/>
      <c r="AA3" s="224"/>
      <c r="AB3" s="224"/>
      <c r="AC3" s="224" t="s">
        <v>171</v>
      </c>
      <c r="AD3" s="224"/>
      <c r="AE3" s="224"/>
      <c r="AF3" s="224"/>
      <c r="AG3" s="224" t="s">
        <v>170</v>
      </c>
      <c r="AH3" s="224"/>
      <c r="AI3" s="224"/>
      <c r="AJ3" s="224"/>
      <c r="AK3" s="224" t="s">
        <v>169</v>
      </c>
      <c r="AL3" s="224"/>
      <c r="AM3" s="224"/>
      <c r="AN3" s="224"/>
      <c r="AO3" s="224"/>
      <c r="AP3" s="224" t="s">
        <v>168</v>
      </c>
      <c r="AQ3" s="224"/>
      <c r="AR3" s="224"/>
      <c r="AS3" s="224"/>
      <c r="AT3" s="224" t="s">
        <v>167</v>
      </c>
      <c r="AU3" s="224"/>
      <c r="AV3" s="224"/>
      <c r="AW3" s="224"/>
      <c r="AX3" s="224"/>
      <c r="AY3" s="224" t="s">
        <v>166</v>
      </c>
      <c r="AZ3" s="224"/>
      <c r="BA3" s="224"/>
      <c r="BB3" s="224"/>
    </row>
    <row r="4" spans="1:54" ht="19.5" customHeight="1" x14ac:dyDescent="0.2">
      <c r="A4" s="229"/>
      <c r="B4" s="168">
        <v>1</v>
      </c>
      <c r="C4" s="168">
        <v>2</v>
      </c>
      <c r="D4" s="168">
        <v>3</v>
      </c>
      <c r="E4" s="168">
        <v>4</v>
      </c>
      <c r="F4" s="168">
        <v>5</v>
      </c>
      <c r="G4" s="168">
        <v>6</v>
      </c>
      <c r="H4" s="168">
        <v>7</v>
      </c>
      <c r="I4" s="168">
        <v>8</v>
      </c>
      <c r="J4" s="168">
        <v>9</v>
      </c>
      <c r="K4" s="168">
        <v>10</v>
      </c>
      <c r="L4" s="168">
        <v>11</v>
      </c>
      <c r="M4" s="168">
        <v>12</v>
      </c>
      <c r="N4" s="164"/>
      <c r="O4" s="168">
        <v>13</v>
      </c>
      <c r="P4" s="168">
        <v>14</v>
      </c>
      <c r="Q4" s="168">
        <v>15</v>
      </c>
      <c r="R4" s="168">
        <v>16</v>
      </c>
      <c r="S4" s="168">
        <v>17</v>
      </c>
      <c r="T4" s="168">
        <v>18</v>
      </c>
      <c r="U4" s="168">
        <v>19</v>
      </c>
      <c r="V4" s="168">
        <v>20</v>
      </c>
      <c r="W4" s="168">
        <v>21</v>
      </c>
      <c r="X4" s="168">
        <v>22</v>
      </c>
      <c r="Y4" s="168">
        <v>23</v>
      </c>
      <c r="Z4" s="168">
        <v>24</v>
      </c>
      <c r="AA4" s="168">
        <v>25</v>
      </c>
      <c r="AB4" s="168">
        <v>26</v>
      </c>
      <c r="AC4" s="168">
        <v>27</v>
      </c>
      <c r="AD4" s="168">
        <v>28</v>
      </c>
      <c r="AE4" s="168">
        <v>29</v>
      </c>
      <c r="AF4" s="168">
        <v>30</v>
      </c>
      <c r="AG4" s="168">
        <v>31</v>
      </c>
      <c r="AH4" s="168">
        <v>32</v>
      </c>
      <c r="AI4" s="168">
        <v>33</v>
      </c>
      <c r="AJ4" s="168">
        <v>34</v>
      </c>
      <c r="AK4" s="168">
        <v>35</v>
      </c>
      <c r="AL4" s="168">
        <v>36</v>
      </c>
      <c r="AM4" s="168">
        <v>37</v>
      </c>
      <c r="AN4" s="168">
        <v>38</v>
      </c>
      <c r="AO4" s="168">
        <v>39</v>
      </c>
      <c r="AP4" s="168">
        <v>40</v>
      </c>
      <c r="AQ4" s="168">
        <v>41</v>
      </c>
      <c r="AR4" s="168">
        <v>42</v>
      </c>
      <c r="AS4" s="168">
        <v>43</v>
      </c>
      <c r="AT4" s="168">
        <v>44</v>
      </c>
      <c r="AU4" s="168">
        <v>45</v>
      </c>
      <c r="AV4" s="168">
        <v>46</v>
      </c>
      <c r="AW4" s="168">
        <v>47</v>
      </c>
      <c r="AX4" s="168">
        <v>48</v>
      </c>
      <c r="AY4" s="168">
        <v>49</v>
      </c>
      <c r="AZ4" s="168">
        <v>50</v>
      </c>
      <c r="BA4" s="168">
        <v>51</v>
      </c>
      <c r="BB4" s="168">
        <v>52</v>
      </c>
    </row>
    <row r="5" spans="1:54" x14ac:dyDescent="0.2">
      <c r="A5" s="167" t="s">
        <v>179</v>
      </c>
      <c r="B5" s="167" t="s">
        <v>50</v>
      </c>
      <c r="C5" s="167" t="s">
        <v>50</v>
      </c>
      <c r="D5" s="167" t="s">
        <v>50</v>
      </c>
      <c r="E5" s="167" t="s">
        <v>50</v>
      </c>
      <c r="F5" s="167" t="s">
        <v>50</v>
      </c>
      <c r="G5" s="167" t="s">
        <v>50</v>
      </c>
      <c r="H5" s="167" t="s">
        <v>50</v>
      </c>
      <c r="I5" s="167" t="s">
        <v>50</v>
      </c>
      <c r="J5" s="167" t="s">
        <v>50</v>
      </c>
      <c r="K5" s="167" t="s">
        <v>50</v>
      </c>
      <c r="L5" s="167" t="s">
        <v>50</v>
      </c>
      <c r="M5" s="167" t="s">
        <v>50</v>
      </c>
      <c r="N5" s="167" t="s">
        <v>50</v>
      </c>
      <c r="O5" s="167" t="s">
        <v>50</v>
      </c>
      <c r="P5" s="167" t="s">
        <v>50</v>
      </c>
      <c r="Q5" s="167" t="s">
        <v>50</v>
      </c>
      <c r="R5" s="167" t="s">
        <v>50</v>
      </c>
      <c r="S5" s="167" t="s">
        <v>50</v>
      </c>
      <c r="T5" s="167" t="s">
        <v>51</v>
      </c>
      <c r="U5" s="167" t="s">
        <v>51</v>
      </c>
      <c r="V5" s="167" t="s">
        <v>52</v>
      </c>
      <c r="W5" s="167" t="s">
        <v>52</v>
      </c>
      <c r="X5" s="167" t="s">
        <v>52</v>
      </c>
      <c r="Y5" s="167" t="s">
        <v>51</v>
      </c>
      <c r="Z5" s="167" t="s">
        <v>50</v>
      </c>
      <c r="AA5" s="167" t="s">
        <v>50</v>
      </c>
      <c r="AB5" s="167" t="s">
        <v>50</v>
      </c>
      <c r="AC5" s="167" t="s">
        <v>50</v>
      </c>
      <c r="AD5" s="167" t="s">
        <v>50</v>
      </c>
      <c r="AE5" s="167" t="s">
        <v>50</v>
      </c>
      <c r="AF5" s="167" t="s">
        <v>50</v>
      </c>
      <c r="AG5" s="167" t="s">
        <v>50</v>
      </c>
      <c r="AH5" s="167" t="s">
        <v>50</v>
      </c>
      <c r="AI5" s="167" t="s">
        <v>50</v>
      </c>
      <c r="AJ5" s="167" t="s">
        <v>50</v>
      </c>
      <c r="AK5" s="167" t="s">
        <v>50</v>
      </c>
      <c r="AL5" s="167" t="s">
        <v>50</v>
      </c>
      <c r="AM5" s="167" t="s">
        <v>50</v>
      </c>
      <c r="AN5" s="167" t="s">
        <v>50</v>
      </c>
      <c r="AO5" s="167" t="s">
        <v>50</v>
      </c>
      <c r="AP5" s="167" t="s">
        <v>50</v>
      </c>
      <c r="AQ5" s="167" t="s">
        <v>52</v>
      </c>
      <c r="AR5" s="167" t="s">
        <v>52</v>
      </c>
      <c r="AS5" s="167" t="s">
        <v>52</v>
      </c>
      <c r="AT5" s="163" t="s">
        <v>51</v>
      </c>
      <c r="AU5" s="163" t="s">
        <v>51</v>
      </c>
      <c r="AV5" s="163" t="s">
        <v>51</v>
      </c>
      <c r="AW5" s="163" t="s">
        <v>51</v>
      </c>
      <c r="AX5" s="163" t="s">
        <v>51</v>
      </c>
      <c r="AY5" s="163" t="s">
        <v>51</v>
      </c>
      <c r="AZ5" s="163" t="s">
        <v>51</v>
      </c>
      <c r="BA5" s="163" t="s">
        <v>51</v>
      </c>
      <c r="BB5" s="163" t="s">
        <v>51</v>
      </c>
    </row>
    <row r="6" spans="1:54" x14ac:dyDescent="0.2">
      <c r="A6" s="167" t="s">
        <v>180</v>
      </c>
      <c r="B6" s="167" t="s">
        <v>50</v>
      </c>
      <c r="C6" s="167" t="s">
        <v>50</v>
      </c>
      <c r="D6" s="167" t="s">
        <v>50</v>
      </c>
      <c r="E6" s="167" t="s">
        <v>50</v>
      </c>
      <c r="F6" s="167" t="s">
        <v>50</v>
      </c>
      <c r="G6" s="167" t="s">
        <v>50</v>
      </c>
      <c r="H6" s="167" t="s">
        <v>50</v>
      </c>
      <c r="I6" s="167" t="s">
        <v>50</v>
      </c>
      <c r="J6" s="167" t="s">
        <v>50</v>
      </c>
      <c r="K6" s="167" t="s">
        <v>50</v>
      </c>
      <c r="L6" s="167" t="s">
        <v>50</v>
      </c>
      <c r="M6" s="167" t="s">
        <v>50</v>
      </c>
      <c r="N6" s="167" t="s">
        <v>50</v>
      </c>
      <c r="O6" s="167" t="s">
        <v>50</v>
      </c>
      <c r="P6" s="167" t="s">
        <v>50</v>
      </c>
      <c r="Q6" s="167" t="s">
        <v>50</v>
      </c>
      <c r="R6" s="167" t="s">
        <v>50</v>
      </c>
      <c r="S6" s="167" t="s">
        <v>50</v>
      </c>
      <c r="T6" s="167" t="s">
        <v>51</v>
      </c>
      <c r="U6" s="167" t="s">
        <v>51</v>
      </c>
      <c r="V6" s="167" t="s">
        <v>52</v>
      </c>
      <c r="W6" s="167" t="s">
        <v>52</v>
      </c>
      <c r="X6" s="167" t="s">
        <v>52</v>
      </c>
      <c r="Y6" s="167" t="s">
        <v>51</v>
      </c>
      <c r="Z6" s="167" t="s">
        <v>50</v>
      </c>
      <c r="AA6" s="167" t="s">
        <v>50</v>
      </c>
      <c r="AB6" s="167" t="s">
        <v>50</v>
      </c>
      <c r="AC6" s="167" t="s">
        <v>50</v>
      </c>
      <c r="AD6" s="167" t="s">
        <v>50</v>
      </c>
      <c r="AE6" s="167" t="s">
        <v>50</v>
      </c>
      <c r="AF6" s="167" t="s">
        <v>50</v>
      </c>
      <c r="AG6" s="167" t="s">
        <v>50</v>
      </c>
      <c r="AH6" s="167" t="s">
        <v>50</v>
      </c>
      <c r="AI6" s="167" t="s">
        <v>50</v>
      </c>
      <c r="AJ6" s="167" t="s">
        <v>50</v>
      </c>
      <c r="AK6" s="167" t="s">
        <v>50</v>
      </c>
      <c r="AL6" s="167" t="s">
        <v>50</v>
      </c>
      <c r="AM6" s="167" t="s">
        <v>50</v>
      </c>
      <c r="AN6" s="167" t="s">
        <v>50</v>
      </c>
      <c r="AO6" s="167" t="s">
        <v>50</v>
      </c>
      <c r="AP6" s="167" t="s">
        <v>50</v>
      </c>
      <c r="AQ6" s="167" t="s">
        <v>52</v>
      </c>
      <c r="AR6" s="167" t="s">
        <v>52</v>
      </c>
      <c r="AS6" s="167" t="s">
        <v>52</v>
      </c>
      <c r="AT6" s="163" t="s">
        <v>51</v>
      </c>
      <c r="AU6" s="163" t="s">
        <v>51</v>
      </c>
      <c r="AV6" s="163" t="s">
        <v>51</v>
      </c>
      <c r="AW6" s="163" t="s">
        <v>51</v>
      </c>
      <c r="AX6" s="163" t="s">
        <v>51</v>
      </c>
      <c r="AY6" s="163" t="s">
        <v>51</v>
      </c>
      <c r="AZ6" s="163" t="s">
        <v>51</v>
      </c>
      <c r="BA6" s="163" t="s">
        <v>51</v>
      </c>
      <c r="BB6" s="163" t="s">
        <v>51</v>
      </c>
    </row>
    <row r="7" spans="1:54" x14ac:dyDescent="0.2">
      <c r="A7" s="167" t="s">
        <v>154</v>
      </c>
      <c r="B7" s="167" t="s">
        <v>50</v>
      </c>
      <c r="C7" s="167" t="s">
        <v>50</v>
      </c>
      <c r="D7" s="167" t="s">
        <v>50</v>
      </c>
      <c r="E7" s="167" t="s">
        <v>50</v>
      </c>
      <c r="F7" s="167" t="s">
        <v>50</v>
      </c>
      <c r="G7" s="167" t="s">
        <v>50</v>
      </c>
      <c r="H7" s="167" t="s">
        <v>50</v>
      </c>
      <c r="I7" s="167" t="s">
        <v>50</v>
      </c>
      <c r="J7" s="167" t="s">
        <v>50</v>
      </c>
      <c r="K7" s="167" t="s">
        <v>50</v>
      </c>
      <c r="L7" s="167" t="s">
        <v>50</v>
      </c>
      <c r="M7" s="167" t="s">
        <v>50</v>
      </c>
      <c r="N7" s="167" t="s">
        <v>50</v>
      </c>
      <c r="O7" s="167" t="s">
        <v>50</v>
      </c>
      <c r="P7" s="167" t="s">
        <v>50</v>
      </c>
      <c r="Q7" s="167" t="s">
        <v>50</v>
      </c>
      <c r="R7" s="167" t="s">
        <v>50</v>
      </c>
      <c r="S7" s="167" t="s">
        <v>50</v>
      </c>
      <c r="T7" s="167" t="s">
        <v>51</v>
      </c>
      <c r="U7" s="167" t="s">
        <v>51</v>
      </c>
      <c r="V7" s="167" t="s">
        <v>52</v>
      </c>
      <c r="W7" s="167" t="s">
        <v>52</v>
      </c>
      <c r="X7" s="167" t="s">
        <v>52</v>
      </c>
      <c r="Y7" s="167" t="s">
        <v>51</v>
      </c>
      <c r="Z7" s="167" t="s">
        <v>50</v>
      </c>
      <c r="AA7" s="167" t="s">
        <v>50</v>
      </c>
      <c r="AB7" s="167" t="s">
        <v>50</v>
      </c>
      <c r="AC7" s="167" t="s">
        <v>50</v>
      </c>
      <c r="AD7" s="167" t="s">
        <v>50</v>
      </c>
      <c r="AE7" s="167" t="s">
        <v>50</v>
      </c>
      <c r="AF7" s="167" t="s">
        <v>50</v>
      </c>
      <c r="AG7" s="167" t="s">
        <v>50</v>
      </c>
      <c r="AH7" s="167" t="s">
        <v>50</v>
      </c>
      <c r="AI7" s="167" t="s">
        <v>50</v>
      </c>
      <c r="AJ7" s="167" t="s">
        <v>50</v>
      </c>
      <c r="AK7" s="167" t="s">
        <v>50</v>
      </c>
      <c r="AL7" s="167" t="s">
        <v>50</v>
      </c>
      <c r="AM7" s="167" t="s">
        <v>52</v>
      </c>
      <c r="AN7" s="167" t="s">
        <v>52</v>
      </c>
      <c r="AO7" s="167" t="s">
        <v>52</v>
      </c>
      <c r="AP7" s="167" t="s">
        <v>268</v>
      </c>
      <c r="AQ7" s="167" t="s">
        <v>268</v>
      </c>
      <c r="AR7" s="167" t="s">
        <v>268</v>
      </c>
      <c r="AS7" s="167" t="s">
        <v>268</v>
      </c>
      <c r="AT7" s="163" t="s">
        <v>51</v>
      </c>
      <c r="AU7" s="163" t="s">
        <v>51</v>
      </c>
      <c r="AV7" s="163" t="s">
        <v>51</v>
      </c>
      <c r="AW7" s="163" t="s">
        <v>51</v>
      </c>
      <c r="AX7" s="163" t="s">
        <v>51</v>
      </c>
      <c r="AY7" s="163" t="s">
        <v>51</v>
      </c>
      <c r="AZ7" s="163" t="s">
        <v>51</v>
      </c>
      <c r="BA7" s="163" t="s">
        <v>51</v>
      </c>
      <c r="BB7" s="163" t="s">
        <v>51</v>
      </c>
    </row>
    <row r="8" spans="1:54" x14ac:dyDescent="0.2">
      <c r="A8" s="167" t="s">
        <v>153</v>
      </c>
      <c r="B8" s="167" t="s">
        <v>50</v>
      </c>
      <c r="C8" s="167" t="s">
        <v>50</v>
      </c>
      <c r="D8" s="167" t="s">
        <v>50</v>
      </c>
      <c r="E8" s="167" t="s">
        <v>50</v>
      </c>
      <c r="F8" s="167" t="s">
        <v>50</v>
      </c>
      <c r="G8" s="167" t="s">
        <v>50</v>
      </c>
      <c r="H8" s="167" t="s">
        <v>50</v>
      </c>
      <c r="I8" s="167" t="s">
        <v>50</v>
      </c>
      <c r="J8" s="167" t="s">
        <v>50</v>
      </c>
      <c r="K8" s="167" t="s">
        <v>50</v>
      </c>
      <c r="L8" s="167" t="s">
        <v>50</v>
      </c>
      <c r="M8" s="167" t="s">
        <v>50</v>
      </c>
      <c r="N8" s="167" t="s">
        <v>50</v>
      </c>
      <c r="O8" s="167" t="s">
        <v>50</v>
      </c>
      <c r="P8" s="167" t="s">
        <v>268</v>
      </c>
      <c r="Q8" s="167" t="s">
        <v>268</v>
      </c>
      <c r="R8" s="167" t="s">
        <v>268</v>
      </c>
      <c r="S8" s="167" t="s">
        <v>268</v>
      </c>
      <c r="T8" s="167" t="s">
        <v>51</v>
      </c>
      <c r="U8" s="167" t="s">
        <v>51</v>
      </c>
      <c r="V8" s="167" t="s">
        <v>52</v>
      </c>
      <c r="W8" s="167" t="s">
        <v>52</v>
      </c>
      <c r="X8" s="167" t="s">
        <v>52</v>
      </c>
      <c r="Y8" s="167" t="s">
        <v>51</v>
      </c>
      <c r="Z8" s="167" t="s">
        <v>50</v>
      </c>
      <c r="AA8" s="167" t="s">
        <v>50</v>
      </c>
      <c r="AB8" s="167" t="s">
        <v>50</v>
      </c>
      <c r="AC8" s="167" t="s">
        <v>50</v>
      </c>
      <c r="AD8" s="167" t="s">
        <v>50</v>
      </c>
      <c r="AE8" s="167" t="s">
        <v>50</v>
      </c>
      <c r="AF8" s="167" t="s">
        <v>50</v>
      </c>
      <c r="AG8" s="167" t="s">
        <v>50</v>
      </c>
      <c r="AH8" s="167" t="s">
        <v>50</v>
      </c>
      <c r="AI8" s="167" t="s">
        <v>50</v>
      </c>
      <c r="AJ8" s="167" t="s">
        <v>50</v>
      </c>
      <c r="AK8" s="167" t="s">
        <v>52</v>
      </c>
      <c r="AL8" s="167" t="s">
        <v>52</v>
      </c>
      <c r="AM8" s="167" t="s">
        <v>267</v>
      </c>
      <c r="AN8" s="167" t="s">
        <v>267</v>
      </c>
      <c r="AO8" s="167" t="s">
        <v>267</v>
      </c>
      <c r="AP8" s="167" t="s">
        <v>267</v>
      </c>
      <c r="AQ8" s="167" t="s">
        <v>267</v>
      </c>
      <c r="AR8" s="167" t="s">
        <v>267</v>
      </c>
      <c r="AS8" s="167" t="s">
        <v>267</v>
      </c>
      <c r="AT8" s="163"/>
      <c r="AU8" s="163"/>
      <c r="AV8" s="163"/>
      <c r="AW8" s="167"/>
      <c r="AX8" s="167"/>
      <c r="AY8" s="167"/>
      <c r="AZ8" s="167"/>
      <c r="BA8" s="167"/>
      <c r="BB8" s="167"/>
    </row>
    <row r="9" spans="1:54" x14ac:dyDescent="0.2">
      <c r="A9" s="225" t="s">
        <v>165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7"/>
    </row>
    <row r="10" spans="1:54" x14ac:dyDescent="0.2">
      <c r="A10" s="223" t="s">
        <v>164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</row>
    <row r="11" spans="1:54" x14ac:dyDescent="0.2">
      <c r="A11" s="218" t="s">
        <v>163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</row>
    <row r="12" spans="1:54" x14ac:dyDescent="0.2">
      <c r="A12" s="166"/>
      <c r="B12" s="161"/>
      <c r="C12" s="159"/>
      <c r="D12" s="161"/>
      <c r="E12" s="161"/>
      <c r="F12" s="159"/>
      <c r="G12" s="166"/>
      <c r="H12" s="166"/>
      <c r="I12" s="166"/>
      <c r="J12" s="166"/>
      <c r="K12" s="159"/>
      <c r="L12" s="159"/>
      <c r="M12" s="166"/>
      <c r="N12" s="166"/>
      <c r="O12" s="166"/>
      <c r="P12" s="166"/>
      <c r="Q12" s="159"/>
      <c r="R12" s="166"/>
      <c r="S12" s="166"/>
      <c r="T12" s="159"/>
      <c r="U12" s="159"/>
      <c r="V12" s="159"/>
      <c r="W12" s="159"/>
      <c r="X12" s="159"/>
      <c r="Y12" s="159"/>
      <c r="Z12" s="160"/>
      <c r="AA12" s="166"/>
      <c r="AB12" s="166"/>
      <c r="AC12" s="159"/>
      <c r="AD12" s="166"/>
      <c r="AE12" s="166"/>
      <c r="AF12" s="166"/>
      <c r="AG12" s="166"/>
      <c r="AH12" s="159"/>
      <c r="AI12" s="159"/>
      <c r="AJ12" s="166"/>
      <c r="AK12" s="166"/>
      <c r="AL12" s="166"/>
      <c r="AM12" s="159"/>
      <c r="AN12" s="166"/>
      <c r="AO12" s="166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</row>
    <row r="13" spans="1:54" ht="18.75" x14ac:dyDescent="0.2">
      <c r="A13" s="219" t="s">
        <v>162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158"/>
      <c r="AC13" s="219" t="s">
        <v>161</v>
      </c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158"/>
      <c r="AO13" s="220" t="s">
        <v>160</v>
      </c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</row>
    <row r="14" spans="1:54" ht="65.25" customHeight="1" x14ac:dyDescent="0.2">
      <c r="A14" s="197" t="s">
        <v>7</v>
      </c>
      <c r="B14" s="199"/>
      <c r="C14" s="197" t="s">
        <v>53</v>
      </c>
      <c r="D14" s="198"/>
      <c r="E14" s="199"/>
      <c r="F14" s="197" t="s">
        <v>159</v>
      </c>
      <c r="G14" s="198"/>
      <c r="H14" s="199"/>
      <c r="I14" s="197" t="s">
        <v>158</v>
      </c>
      <c r="J14" s="198"/>
      <c r="K14" s="198"/>
      <c r="L14" s="199"/>
      <c r="M14" s="197" t="s">
        <v>131</v>
      </c>
      <c r="N14" s="198"/>
      <c r="O14" s="199"/>
      <c r="P14" s="197" t="s">
        <v>157</v>
      </c>
      <c r="Q14" s="198"/>
      <c r="R14" s="198"/>
      <c r="S14" s="199"/>
      <c r="T14" s="197" t="s">
        <v>54</v>
      </c>
      <c r="U14" s="198"/>
      <c r="V14" s="198"/>
      <c r="W14" s="199"/>
      <c r="X14" s="197" t="s">
        <v>23</v>
      </c>
      <c r="Y14" s="198"/>
      <c r="Z14" s="198"/>
      <c r="AA14" s="199"/>
      <c r="AB14" s="157"/>
      <c r="AC14" s="197" t="s">
        <v>55</v>
      </c>
      <c r="AD14" s="198"/>
      <c r="AE14" s="198"/>
      <c r="AF14" s="198"/>
      <c r="AG14" s="198"/>
      <c r="AH14" s="198"/>
      <c r="AI14" s="199"/>
      <c r="AJ14" s="197" t="s">
        <v>56</v>
      </c>
      <c r="AK14" s="199"/>
      <c r="AL14" s="197" t="s">
        <v>156</v>
      </c>
      <c r="AM14" s="199"/>
      <c r="AN14" s="157"/>
      <c r="AO14" s="197" t="s">
        <v>130</v>
      </c>
      <c r="AP14" s="198"/>
      <c r="AQ14" s="198"/>
      <c r="AR14" s="198"/>
      <c r="AS14" s="199"/>
      <c r="AT14" s="197" t="s">
        <v>155</v>
      </c>
      <c r="AU14" s="198"/>
      <c r="AV14" s="198"/>
      <c r="AW14" s="198"/>
      <c r="AX14" s="198"/>
      <c r="AY14" s="198"/>
      <c r="AZ14" s="199"/>
      <c r="BA14" s="197" t="s">
        <v>56</v>
      </c>
      <c r="BB14" s="199"/>
    </row>
    <row r="15" spans="1:54" ht="13.5" customHeight="1" x14ac:dyDescent="0.2">
      <c r="A15" s="191" t="s">
        <v>179</v>
      </c>
      <c r="B15" s="192"/>
      <c r="C15" s="191">
        <v>36</v>
      </c>
      <c r="D15" s="193"/>
      <c r="E15" s="192"/>
      <c r="F15" s="191">
        <v>4</v>
      </c>
      <c r="G15" s="193"/>
      <c r="H15" s="192"/>
      <c r="I15" s="191"/>
      <c r="J15" s="193"/>
      <c r="K15" s="193"/>
      <c r="L15" s="192"/>
      <c r="M15" s="191"/>
      <c r="N15" s="193"/>
      <c r="O15" s="192"/>
      <c r="P15" s="191"/>
      <c r="Q15" s="193"/>
      <c r="R15" s="193"/>
      <c r="S15" s="192"/>
      <c r="T15" s="191">
        <v>12</v>
      </c>
      <c r="U15" s="193"/>
      <c r="V15" s="193"/>
      <c r="W15" s="192"/>
      <c r="X15" s="191">
        <f>SUM(C15,F15,I15,M15,P15,T15)</f>
        <v>52</v>
      </c>
      <c r="Y15" s="193"/>
      <c r="Z15" s="193"/>
      <c r="AA15" s="192"/>
      <c r="AB15" s="156"/>
      <c r="AC15" s="206"/>
      <c r="AD15" s="207"/>
      <c r="AE15" s="207"/>
      <c r="AF15" s="207"/>
      <c r="AG15" s="207"/>
      <c r="AH15" s="207"/>
      <c r="AI15" s="208"/>
      <c r="AJ15" s="191"/>
      <c r="AK15" s="192"/>
      <c r="AL15" s="191"/>
      <c r="AM15" s="192"/>
      <c r="AN15" s="156"/>
      <c r="AO15" s="209" t="s">
        <v>266</v>
      </c>
      <c r="AP15" s="210"/>
      <c r="AQ15" s="210"/>
      <c r="AR15" s="210"/>
      <c r="AS15" s="211"/>
      <c r="AT15" s="209" t="s">
        <v>265</v>
      </c>
      <c r="AU15" s="210"/>
      <c r="AV15" s="210"/>
      <c r="AW15" s="210"/>
      <c r="AX15" s="210"/>
      <c r="AY15" s="210"/>
      <c r="AZ15" s="211"/>
      <c r="BA15" s="200">
        <v>8</v>
      </c>
      <c r="BB15" s="201"/>
    </row>
    <row r="16" spans="1:54" ht="15" customHeight="1" x14ac:dyDescent="0.2">
      <c r="A16" s="191" t="s">
        <v>180</v>
      </c>
      <c r="B16" s="192"/>
      <c r="C16" s="191">
        <v>36</v>
      </c>
      <c r="D16" s="193"/>
      <c r="E16" s="192"/>
      <c r="F16" s="191">
        <v>4</v>
      </c>
      <c r="G16" s="193"/>
      <c r="H16" s="192"/>
      <c r="I16" s="191"/>
      <c r="J16" s="193"/>
      <c r="K16" s="193"/>
      <c r="L16" s="192"/>
      <c r="M16" s="191"/>
      <c r="N16" s="193"/>
      <c r="O16" s="192"/>
      <c r="P16" s="191"/>
      <c r="Q16" s="193"/>
      <c r="R16" s="193"/>
      <c r="S16" s="192"/>
      <c r="T16" s="191">
        <v>12</v>
      </c>
      <c r="U16" s="193"/>
      <c r="V16" s="193"/>
      <c r="W16" s="192"/>
      <c r="X16" s="191">
        <f>SUM(C16,F16,I16,M16,P16,T16)</f>
        <v>52</v>
      </c>
      <c r="Y16" s="193"/>
      <c r="Z16" s="193"/>
      <c r="AA16" s="192"/>
      <c r="AB16" s="156"/>
      <c r="AC16" s="194"/>
      <c r="AD16" s="195"/>
      <c r="AE16" s="195"/>
      <c r="AF16" s="195"/>
      <c r="AG16" s="195"/>
      <c r="AH16" s="195"/>
      <c r="AI16" s="196"/>
      <c r="AJ16" s="191"/>
      <c r="AK16" s="192"/>
      <c r="AL16" s="191"/>
      <c r="AM16" s="192"/>
      <c r="AN16" s="156"/>
      <c r="AO16" s="212"/>
      <c r="AP16" s="213"/>
      <c r="AQ16" s="213"/>
      <c r="AR16" s="213"/>
      <c r="AS16" s="214"/>
      <c r="AT16" s="212"/>
      <c r="AU16" s="213"/>
      <c r="AV16" s="213"/>
      <c r="AW16" s="213"/>
      <c r="AX16" s="213"/>
      <c r="AY16" s="213"/>
      <c r="AZ16" s="214"/>
      <c r="BA16" s="202"/>
      <c r="BB16" s="203"/>
    </row>
    <row r="17" spans="1:54" ht="13.5" customHeight="1" x14ac:dyDescent="0.2">
      <c r="A17" s="191" t="s">
        <v>154</v>
      </c>
      <c r="B17" s="192"/>
      <c r="C17" s="191">
        <v>32</v>
      </c>
      <c r="D17" s="193"/>
      <c r="E17" s="192"/>
      <c r="F17" s="191">
        <v>4</v>
      </c>
      <c r="G17" s="193"/>
      <c r="H17" s="192"/>
      <c r="I17" s="191">
        <v>4</v>
      </c>
      <c r="J17" s="193"/>
      <c r="K17" s="193"/>
      <c r="L17" s="192"/>
      <c r="M17" s="191"/>
      <c r="N17" s="193"/>
      <c r="O17" s="192"/>
      <c r="P17" s="191"/>
      <c r="Q17" s="193"/>
      <c r="R17" s="193"/>
      <c r="S17" s="192"/>
      <c r="T17" s="191">
        <v>12</v>
      </c>
      <c r="U17" s="193"/>
      <c r="V17" s="193"/>
      <c r="W17" s="192"/>
      <c r="X17" s="191">
        <f>SUM(C17,F17,I17,M17,P17,T17)</f>
        <v>52</v>
      </c>
      <c r="Y17" s="193"/>
      <c r="Z17" s="193"/>
      <c r="AA17" s="192"/>
      <c r="AB17" s="156"/>
      <c r="AC17" s="194" t="s">
        <v>264</v>
      </c>
      <c r="AD17" s="195"/>
      <c r="AE17" s="195"/>
      <c r="AF17" s="195"/>
      <c r="AG17" s="195"/>
      <c r="AH17" s="195"/>
      <c r="AI17" s="196"/>
      <c r="AJ17" s="191">
        <v>6</v>
      </c>
      <c r="AK17" s="192"/>
      <c r="AL17" s="191">
        <v>4</v>
      </c>
      <c r="AM17" s="192"/>
      <c r="AN17" s="156"/>
      <c r="AO17" s="212"/>
      <c r="AP17" s="213"/>
      <c r="AQ17" s="213"/>
      <c r="AR17" s="213"/>
      <c r="AS17" s="214"/>
      <c r="AT17" s="212"/>
      <c r="AU17" s="213"/>
      <c r="AV17" s="213"/>
      <c r="AW17" s="213"/>
      <c r="AX17" s="213"/>
      <c r="AY17" s="213"/>
      <c r="AZ17" s="214"/>
      <c r="BA17" s="202"/>
      <c r="BB17" s="203"/>
    </row>
    <row r="18" spans="1:54" ht="12.75" customHeight="1" x14ac:dyDescent="0.2">
      <c r="A18" s="191" t="s">
        <v>153</v>
      </c>
      <c r="B18" s="192"/>
      <c r="C18" s="191">
        <v>25</v>
      </c>
      <c r="D18" s="193"/>
      <c r="E18" s="192"/>
      <c r="F18" s="191">
        <v>4</v>
      </c>
      <c r="G18" s="193"/>
      <c r="H18" s="192"/>
      <c r="I18" s="191">
        <v>4</v>
      </c>
      <c r="J18" s="193"/>
      <c r="K18" s="193"/>
      <c r="L18" s="192"/>
      <c r="M18" s="191"/>
      <c r="N18" s="193"/>
      <c r="O18" s="192"/>
      <c r="P18" s="191">
        <v>7</v>
      </c>
      <c r="Q18" s="193"/>
      <c r="R18" s="193"/>
      <c r="S18" s="192"/>
      <c r="T18" s="191">
        <v>3</v>
      </c>
      <c r="U18" s="193"/>
      <c r="V18" s="193"/>
      <c r="W18" s="192"/>
      <c r="X18" s="191">
        <f>SUM(C18,F18,I18,M18,P18,T18)</f>
        <v>43</v>
      </c>
      <c r="Y18" s="193"/>
      <c r="Z18" s="193"/>
      <c r="AA18" s="192"/>
      <c r="AB18" s="156"/>
      <c r="AC18" s="194" t="s">
        <v>263</v>
      </c>
      <c r="AD18" s="195"/>
      <c r="AE18" s="195"/>
      <c r="AF18" s="195"/>
      <c r="AG18" s="195"/>
      <c r="AH18" s="195"/>
      <c r="AI18" s="196"/>
      <c r="AJ18" s="191">
        <v>8</v>
      </c>
      <c r="AK18" s="192"/>
      <c r="AL18" s="191">
        <v>4</v>
      </c>
      <c r="AM18" s="192"/>
      <c r="AN18" s="156"/>
      <c r="AO18" s="212"/>
      <c r="AP18" s="213"/>
      <c r="AQ18" s="213"/>
      <c r="AR18" s="213"/>
      <c r="AS18" s="214"/>
      <c r="AT18" s="212"/>
      <c r="AU18" s="213"/>
      <c r="AV18" s="213"/>
      <c r="AW18" s="213"/>
      <c r="AX18" s="213"/>
      <c r="AY18" s="213"/>
      <c r="AZ18" s="214"/>
      <c r="BA18" s="202"/>
      <c r="BB18" s="203"/>
    </row>
    <row r="19" spans="1:54" ht="14.25" customHeight="1" x14ac:dyDescent="0.2">
      <c r="A19" s="191" t="s">
        <v>23</v>
      </c>
      <c r="B19" s="192"/>
      <c r="C19" s="191">
        <f>SUM(C15:E18)</f>
        <v>129</v>
      </c>
      <c r="D19" s="193"/>
      <c r="E19" s="192"/>
      <c r="F19" s="191">
        <f>SUM(F15:H18)</f>
        <v>16</v>
      </c>
      <c r="G19" s="193"/>
      <c r="H19" s="192"/>
      <c r="I19" s="191">
        <f>SUM(I17:L18)</f>
        <v>8</v>
      </c>
      <c r="J19" s="193"/>
      <c r="K19" s="193"/>
      <c r="L19" s="192"/>
      <c r="M19" s="191"/>
      <c r="N19" s="193"/>
      <c r="O19" s="192"/>
      <c r="P19" s="191">
        <f>SUM(P18)</f>
        <v>7</v>
      </c>
      <c r="Q19" s="193"/>
      <c r="R19" s="193"/>
      <c r="S19" s="192"/>
      <c r="T19" s="191">
        <f>SUM(T15:W18)</f>
        <v>39</v>
      </c>
      <c r="U19" s="193"/>
      <c r="V19" s="193"/>
      <c r="W19" s="192"/>
      <c r="X19" s="191">
        <f>SUM(X15:AA18)</f>
        <v>199</v>
      </c>
      <c r="Y19" s="193"/>
      <c r="Z19" s="193"/>
      <c r="AA19" s="192"/>
      <c r="AB19" s="156"/>
      <c r="AC19" s="194" t="s">
        <v>23</v>
      </c>
      <c r="AD19" s="195"/>
      <c r="AE19" s="195"/>
      <c r="AF19" s="195"/>
      <c r="AG19" s="195"/>
      <c r="AH19" s="195"/>
      <c r="AI19" s="196"/>
      <c r="AJ19" s="191"/>
      <c r="AK19" s="192"/>
      <c r="AL19" s="191">
        <f>SUM(AL17:AM18)</f>
        <v>8</v>
      </c>
      <c r="AM19" s="192"/>
      <c r="AN19" s="156"/>
      <c r="AO19" s="215"/>
      <c r="AP19" s="216"/>
      <c r="AQ19" s="216"/>
      <c r="AR19" s="216"/>
      <c r="AS19" s="217"/>
      <c r="AT19" s="215"/>
      <c r="AU19" s="216"/>
      <c r="AV19" s="216"/>
      <c r="AW19" s="216"/>
      <c r="AX19" s="216"/>
      <c r="AY19" s="216"/>
      <c r="AZ19" s="217"/>
      <c r="BA19" s="204"/>
      <c r="BB19" s="205"/>
    </row>
  </sheetData>
  <mergeCells count="92">
    <mergeCell ref="A1:BB1"/>
    <mergeCell ref="A10:BB10"/>
    <mergeCell ref="AG3:AJ3"/>
    <mergeCell ref="AC3:AF3"/>
    <mergeCell ref="Y3:AB3"/>
    <mergeCell ref="T3:X3"/>
    <mergeCell ref="AK3:AO3"/>
    <mergeCell ref="AP3:AS3"/>
    <mergeCell ref="AT3:AX3"/>
    <mergeCell ref="AY3:BB3"/>
    <mergeCell ref="A9:BB9"/>
    <mergeCell ref="P3:S3"/>
    <mergeCell ref="J3:O3"/>
    <mergeCell ref="F3:I3"/>
    <mergeCell ref="B3:E3"/>
    <mergeCell ref="A3:A4"/>
    <mergeCell ref="M14:O14"/>
    <mergeCell ref="P14:S14"/>
    <mergeCell ref="T14:W14"/>
    <mergeCell ref="A11:BB11"/>
    <mergeCell ref="A13:AA13"/>
    <mergeCell ref="AC13:AM13"/>
    <mergeCell ref="AO13:BB13"/>
    <mergeCell ref="AT14:AZ14"/>
    <mergeCell ref="BA14:BB14"/>
    <mergeCell ref="AC14:AI14"/>
    <mergeCell ref="AJ14:AK14"/>
    <mergeCell ref="AO14:AS14"/>
    <mergeCell ref="A14:B14"/>
    <mergeCell ref="C14:E14"/>
    <mergeCell ref="F14:H14"/>
    <mergeCell ref="X14:AA14"/>
    <mergeCell ref="I14:L14"/>
    <mergeCell ref="AL14:AM14"/>
    <mergeCell ref="AL18:AM18"/>
    <mergeCell ref="BA15:BB19"/>
    <mergeCell ref="AC16:AI16"/>
    <mergeCell ref="AJ16:AK16"/>
    <mergeCell ref="AL16:AM16"/>
    <mergeCell ref="AC17:AI17"/>
    <mergeCell ref="AC15:AI15"/>
    <mergeCell ref="AJ15:AK15"/>
    <mergeCell ref="AC19:AI19"/>
    <mergeCell ref="AL19:AM19"/>
    <mergeCell ref="AL17:AM17"/>
    <mergeCell ref="AT15:AZ19"/>
    <mergeCell ref="P18:S18"/>
    <mergeCell ref="AO15:AS19"/>
    <mergeCell ref="A15:B15"/>
    <mergeCell ref="C15:E15"/>
    <mergeCell ref="F15:H15"/>
    <mergeCell ref="I15:L15"/>
    <mergeCell ref="AJ19:AK19"/>
    <mergeCell ref="AC18:AI18"/>
    <mergeCell ref="AJ17:AK17"/>
    <mergeCell ref="M15:O15"/>
    <mergeCell ref="P15:S15"/>
    <mergeCell ref="T15:W15"/>
    <mergeCell ref="T16:W16"/>
    <mergeCell ref="X16:AA16"/>
    <mergeCell ref="T17:W17"/>
    <mergeCell ref="X17:AA17"/>
    <mergeCell ref="T18:W18"/>
    <mergeCell ref="AJ18:AK18"/>
    <mergeCell ref="A16:B16"/>
    <mergeCell ref="C16:E16"/>
    <mergeCell ref="F16:H16"/>
    <mergeCell ref="T19:W19"/>
    <mergeCell ref="A18:B18"/>
    <mergeCell ref="C18:E18"/>
    <mergeCell ref="F18:H18"/>
    <mergeCell ref="M19:O19"/>
    <mergeCell ref="A19:B19"/>
    <mergeCell ref="C19:E19"/>
    <mergeCell ref="M17:O17"/>
    <mergeCell ref="I18:L18"/>
    <mergeCell ref="M18:O18"/>
    <mergeCell ref="I16:L16"/>
    <mergeCell ref="M16:O16"/>
    <mergeCell ref="F19:H19"/>
    <mergeCell ref="AL15:AM15"/>
    <mergeCell ref="P16:S16"/>
    <mergeCell ref="P17:S17"/>
    <mergeCell ref="X15:AA15"/>
    <mergeCell ref="P19:S19"/>
    <mergeCell ref="X18:AA18"/>
    <mergeCell ref="X19:AA19"/>
    <mergeCell ref="A17:B17"/>
    <mergeCell ref="C17:E17"/>
    <mergeCell ref="F17:H17"/>
    <mergeCell ref="I17:L17"/>
    <mergeCell ref="I19:L19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13"/>
  <sheetViews>
    <sheetView showGridLines="0" showZeros="0" zoomScale="150" zoomScaleNormal="150" zoomScaleSheetLayoutView="110" workbookViewId="0">
      <selection activeCell="X11" sqref="X11"/>
    </sheetView>
  </sheetViews>
  <sheetFormatPr defaultRowHeight="12.75" x14ac:dyDescent="0.2"/>
  <cols>
    <col min="1" max="1" width="6.42578125" style="110" customWidth="1"/>
    <col min="2" max="2" width="39" style="91" customWidth="1"/>
    <col min="3" max="3" width="4.28515625" style="91" customWidth="1"/>
    <col min="4" max="8" width="3.7109375" style="91" customWidth="1"/>
    <col min="9" max="9" width="7" style="91" customWidth="1"/>
    <col min="10" max="10" width="5.42578125" style="91" customWidth="1"/>
    <col min="11" max="11" width="5.7109375" style="91" customWidth="1"/>
    <col min="12" max="12" width="6" style="91" customWidth="1"/>
    <col min="13" max="13" width="4.5703125" style="91" customWidth="1"/>
    <col min="14" max="14" width="6.140625" style="91" customWidth="1"/>
    <col min="15" max="15" width="6" style="91" customWidth="1"/>
    <col min="16" max="19" width="4.5703125" style="91" bestFit="1" customWidth="1"/>
    <col min="20" max="23" width="4.5703125" style="91" customWidth="1"/>
    <col min="24" max="24" width="3.7109375" style="91" customWidth="1"/>
    <col min="25" max="16384" width="9.140625" style="91"/>
  </cols>
  <sheetData>
    <row r="2" spans="1:24" ht="18" customHeight="1" x14ac:dyDescent="0.25">
      <c r="A2" s="89"/>
      <c r="B2" s="253" t="s">
        <v>181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165"/>
      <c r="U2" s="165"/>
      <c r="V2" s="165"/>
      <c r="W2" s="165"/>
      <c r="X2" s="90"/>
    </row>
    <row r="3" spans="1:24" s="92" customFormat="1" ht="39.75" customHeight="1" x14ac:dyDescent="0.2">
      <c r="A3" s="272" t="s">
        <v>88</v>
      </c>
      <c r="B3" s="246" t="s">
        <v>102</v>
      </c>
      <c r="C3" s="241" t="s">
        <v>89</v>
      </c>
      <c r="D3" s="241"/>
      <c r="E3" s="241"/>
      <c r="F3" s="241"/>
      <c r="G3" s="241"/>
      <c r="H3" s="241"/>
      <c r="I3" s="242" t="s">
        <v>90</v>
      </c>
      <c r="J3" s="241" t="s">
        <v>91</v>
      </c>
      <c r="K3" s="241"/>
      <c r="L3" s="241"/>
      <c r="M3" s="241"/>
      <c r="N3" s="241"/>
      <c r="O3" s="241"/>
      <c r="P3" s="254" t="s">
        <v>92</v>
      </c>
      <c r="Q3" s="255"/>
      <c r="R3" s="255"/>
      <c r="S3" s="255"/>
      <c r="T3" s="255"/>
      <c r="U3" s="255"/>
      <c r="V3" s="255"/>
      <c r="W3" s="256"/>
      <c r="X3" s="242" t="s">
        <v>93</v>
      </c>
    </row>
    <row r="4" spans="1:24" s="92" customFormat="1" ht="14.25" customHeight="1" x14ac:dyDescent="0.2">
      <c r="A4" s="272"/>
      <c r="B4" s="273"/>
      <c r="C4" s="242" t="s">
        <v>94</v>
      </c>
      <c r="D4" s="242" t="s">
        <v>95</v>
      </c>
      <c r="E4" s="241" t="s">
        <v>96</v>
      </c>
      <c r="F4" s="241"/>
      <c r="G4" s="240" t="s">
        <v>27</v>
      </c>
      <c r="H4" s="240" t="s">
        <v>132</v>
      </c>
      <c r="I4" s="242"/>
      <c r="J4" s="242" t="s">
        <v>97</v>
      </c>
      <c r="K4" s="241" t="s">
        <v>98</v>
      </c>
      <c r="L4" s="241"/>
      <c r="M4" s="241"/>
      <c r="N4" s="241"/>
      <c r="O4" s="242" t="s">
        <v>99</v>
      </c>
      <c r="P4" s="241" t="s">
        <v>100</v>
      </c>
      <c r="Q4" s="241"/>
      <c r="R4" s="241" t="s">
        <v>101</v>
      </c>
      <c r="S4" s="241"/>
      <c r="T4" s="243" t="s">
        <v>242</v>
      </c>
      <c r="U4" s="244"/>
      <c r="V4" s="243" t="s">
        <v>243</v>
      </c>
      <c r="W4" s="244"/>
      <c r="X4" s="242"/>
    </row>
    <row r="5" spans="1:24" s="92" customFormat="1" ht="14.25" customHeight="1" x14ac:dyDescent="0.2">
      <c r="A5" s="272"/>
      <c r="B5" s="273"/>
      <c r="C5" s="242"/>
      <c r="D5" s="242"/>
      <c r="E5" s="242" t="s">
        <v>103</v>
      </c>
      <c r="F5" s="242" t="s">
        <v>104</v>
      </c>
      <c r="G5" s="240"/>
      <c r="H5" s="240"/>
      <c r="I5" s="242"/>
      <c r="J5" s="242"/>
      <c r="K5" s="242" t="s">
        <v>20</v>
      </c>
      <c r="L5" s="241" t="s">
        <v>105</v>
      </c>
      <c r="M5" s="241"/>
      <c r="N5" s="241"/>
      <c r="O5" s="242"/>
      <c r="P5" s="243" t="s">
        <v>106</v>
      </c>
      <c r="Q5" s="245"/>
      <c r="R5" s="245"/>
      <c r="S5" s="245"/>
      <c r="T5" s="245"/>
      <c r="U5" s="245"/>
      <c r="V5" s="245"/>
      <c r="W5" s="244"/>
      <c r="X5" s="242"/>
    </row>
    <row r="6" spans="1:24" s="92" customFormat="1" ht="17.25" customHeight="1" x14ac:dyDescent="0.2">
      <c r="A6" s="272"/>
      <c r="B6" s="273"/>
      <c r="C6" s="242"/>
      <c r="D6" s="242"/>
      <c r="E6" s="242"/>
      <c r="F6" s="242"/>
      <c r="G6" s="240"/>
      <c r="H6" s="240"/>
      <c r="I6" s="242"/>
      <c r="J6" s="242"/>
      <c r="K6" s="242"/>
      <c r="L6" s="242" t="s">
        <v>29</v>
      </c>
      <c r="M6" s="242" t="s">
        <v>107</v>
      </c>
      <c r="N6" s="242" t="s">
        <v>108</v>
      </c>
      <c r="O6" s="242"/>
      <c r="P6" s="241">
        <v>1</v>
      </c>
      <c r="Q6" s="241">
        <f>P6+1</f>
        <v>2</v>
      </c>
      <c r="R6" s="241">
        <f>Q6+1</f>
        <v>3</v>
      </c>
      <c r="S6" s="241">
        <f>R6+1</f>
        <v>4</v>
      </c>
      <c r="T6" s="246">
        <v>5</v>
      </c>
      <c r="U6" s="246">
        <v>6</v>
      </c>
      <c r="V6" s="246">
        <v>7</v>
      </c>
      <c r="W6" s="246">
        <v>8</v>
      </c>
      <c r="X6" s="242"/>
    </row>
    <row r="7" spans="1:24" s="92" customFormat="1" ht="42" customHeight="1" x14ac:dyDescent="0.2">
      <c r="A7" s="272"/>
      <c r="B7" s="247"/>
      <c r="C7" s="242"/>
      <c r="D7" s="242"/>
      <c r="E7" s="242"/>
      <c r="F7" s="242"/>
      <c r="G7" s="240"/>
      <c r="H7" s="240"/>
      <c r="I7" s="242"/>
      <c r="J7" s="242"/>
      <c r="K7" s="242"/>
      <c r="L7" s="242"/>
      <c r="M7" s="242"/>
      <c r="N7" s="242"/>
      <c r="O7" s="242"/>
      <c r="P7" s="241"/>
      <c r="Q7" s="241"/>
      <c r="R7" s="241"/>
      <c r="S7" s="241"/>
      <c r="T7" s="247"/>
      <c r="U7" s="247"/>
      <c r="V7" s="247"/>
      <c r="W7" s="247"/>
      <c r="X7" s="242"/>
    </row>
    <row r="8" spans="1:24" ht="12.75" customHeight="1" x14ac:dyDescent="0.2">
      <c r="A8" s="238" t="s">
        <v>109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</row>
    <row r="9" spans="1:24" s="113" customFormat="1" x14ac:dyDescent="0.2">
      <c r="A9" s="142" t="s">
        <v>41</v>
      </c>
      <c r="B9" s="143" t="s">
        <v>86</v>
      </c>
      <c r="C9" s="114"/>
      <c r="D9" s="114">
        <v>1</v>
      </c>
      <c r="E9" s="114"/>
      <c r="F9" s="114"/>
      <c r="G9" s="114"/>
      <c r="H9" s="114">
        <v>1</v>
      </c>
      <c r="I9" s="144">
        <v>3</v>
      </c>
      <c r="J9" s="93">
        <f>K9+O9</f>
        <v>90</v>
      </c>
      <c r="K9" s="93">
        <f>SUM(L9:N9)</f>
        <v>30</v>
      </c>
      <c r="L9" s="115"/>
      <c r="M9" s="115"/>
      <c r="N9" s="115">
        <v>30</v>
      </c>
      <c r="O9" s="115">
        <v>60</v>
      </c>
      <c r="P9" s="144">
        <v>3</v>
      </c>
      <c r="Q9" s="95"/>
      <c r="R9" s="95"/>
      <c r="S9" s="95"/>
      <c r="T9" s="182"/>
      <c r="U9" s="182"/>
      <c r="V9" s="182"/>
      <c r="W9" s="182"/>
      <c r="X9" s="93">
        <v>34</v>
      </c>
    </row>
    <row r="10" spans="1:24" s="113" customFormat="1" ht="24" customHeight="1" x14ac:dyDescent="0.2">
      <c r="A10" s="142" t="s">
        <v>42</v>
      </c>
      <c r="B10" s="143" t="s">
        <v>87</v>
      </c>
      <c r="C10" s="114"/>
      <c r="D10" s="114">
        <v>1</v>
      </c>
      <c r="E10" s="114"/>
      <c r="F10" s="114"/>
      <c r="G10" s="114"/>
      <c r="H10" s="114">
        <v>1</v>
      </c>
      <c r="I10" s="144">
        <v>3</v>
      </c>
      <c r="J10" s="93">
        <f>K10+O10</f>
        <v>90</v>
      </c>
      <c r="K10" s="93">
        <f>SUM(L10:N10)</f>
        <v>40</v>
      </c>
      <c r="L10" s="115">
        <v>20</v>
      </c>
      <c r="M10" s="115"/>
      <c r="N10" s="115">
        <v>20</v>
      </c>
      <c r="O10" s="115">
        <v>50</v>
      </c>
      <c r="P10" s="144">
        <v>3</v>
      </c>
      <c r="Q10" s="95"/>
      <c r="R10" s="95"/>
      <c r="S10" s="95"/>
      <c r="T10" s="182"/>
      <c r="U10" s="182"/>
      <c r="V10" s="182"/>
      <c r="W10" s="182"/>
      <c r="X10" s="93">
        <v>23</v>
      </c>
    </row>
    <row r="11" spans="1:24" s="116" customFormat="1" x14ac:dyDescent="0.2">
      <c r="A11" s="142" t="s">
        <v>43</v>
      </c>
      <c r="B11" s="143" t="s">
        <v>34</v>
      </c>
      <c r="C11" s="114"/>
      <c r="D11" s="114">
        <v>1</v>
      </c>
      <c r="E11" s="114"/>
      <c r="F11" s="114"/>
      <c r="G11" s="114"/>
      <c r="H11" s="114">
        <v>1</v>
      </c>
      <c r="I11" s="144">
        <v>3</v>
      </c>
      <c r="J11" s="93">
        <f>K11+O11</f>
        <v>90</v>
      </c>
      <c r="K11" s="93">
        <f>SUM(L11:N11)</f>
        <v>30</v>
      </c>
      <c r="L11" s="115">
        <v>6</v>
      </c>
      <c r="M11" s="115"/>
      <c r="N11" s="115">
        <v>24</v>
      </c>
      <c r="O11" s="115">
        <v>60</v>
      </c>
      <c r="P11" s="144">
        <v>3</v>
      </c>
      <c r="Q11" s="95"/>
      <c r="R11" s="95"/>
      <c r="S11" s="95"/>
      <c r="T11" s="182"/>
      <c r="U11" s="182"/>
      <c r="V11" s="182"/>
      <c r="W11" s="182"/>
      <c r="X11" s="93">
        <v>34</v>
      </c>
    </row>
    <row r="12" spans="1:24" s="116" customFormat="1" x14ac:dyDescent="0.2">
      <c r="A12" s="236" t="s">
        <v>44</v>
      </c>
      <c r="B12" s="234" t="s">
        <v>68</v>
      </c>
      <c r="C12" s="114">
        <v>1</v>
      </c>
      <c r="D12" s="114"/>
      <c r="E12" s="114"/>
      <c r="F12" s="114"/>
      <c r="G12" s="114">
        <v>1</v>
      </c>
      <c r="H12" s="114"/>
      <c r="I12" s="144">
        <v>3</v>
      </c>
      <c r="J12" s="93">
        <v>90</v>
      </c>
      <c r="K12" s="93">
        <v>38</v>
      </c>
      <c r="L12" s="183">
        <v>20</v>
      </c>
      <c r="M12" s="183"/>
      <c r="N12" s="183">
        <v>18</v>
      </c>
      <c r="O12" s="183">
        <v>52</v>
      </c>
      <c r="P12" s="95">
        <v>3</v>
      </c>
      <c r="Q12" s="95"/>
      <c r="R12" s="144"/>
      <c r="S12" s="144"/>
      <c r="T12" s="182"/>
      <c r="U12" s="182"/>
      <c r="V12" s="182"/>
      <c r="W12" s="182"/>
      <c r="X12" s="230">
        <v>44</v>
      </c>
    </row>
    <row r="13" spans="1:24" s="116" customFormat="1" x14ac:dyDescent="0.2">
      <c r="A13" s="237"/>
      <c r="B13" s="235"/>
      <c r="C13" s="114">
        <v>1</v>
      </c>
      <c r="D13" s="114"/>
      <c r="E13" s="114"/>
      <c r="F13" s="114"/>
      <c r="G13" s="114">
        <v>1</v>
      </c>
      <c r="H13" s="114"/>
      <c r="I13" s="144">
        <v>3</v>
      </c>
      <c r="J13" s="93">
        <v>90</v>
      </c>
      <c r="K13" s="93">
        <v>38</v>
      </c>
      <c r="L13" s="183">
        <v>20</v>
      </c>
      <c r="M13" s="183"/>
      <c r="N13" s="183">
        <v>18</v>
      </c>
      <c r="O13" s="183">
        <v>52</v>
      </c>
      <c r="P13" s="95"/>
      <c r="Q13" s="95">
        <v>3</v>
      </c>
      <c r="R13" s="144"/>
      <c r="S13" s="144"/>
      <c r="T13" s="182"/>
      <c r="U13" s="182"/>
      <c r="V13" s="182"/>
      <c r="W13" s="182"/>
      <c r="X13" s="231"/>
    </row>
    <row r="14" spans="1:24" s="116" customFormat="1" x14ac:dyDescent="0.2">
      <c r="A14" s="236" t="s">
        <v>60</v>
      </c>
      <c r="B14" s="234" t="s">
        <v>35</v>
      </c>
      <c r="C14" s="114"/>
      <c r="D14" s="114">
        <v>1</v>
      </c>
      <c r="E14" s="114"/>
      <c r="F14" s="114"/>
      <c r="G14" s="114">
        <v>1</v>
      </c>
      <c r="H14" s="114"/>
      <c r="I14" s="144">
        <v>3</v>
      </c>
      <c r="J14" s="93">
        <v>90</v>
      </c>
      <c r="K14" s="93">
        <v>50</v>
      </c>
      <c r="L14" s="183">
        <v>18</v>
      </c>
      <c r="M14" s="183">
        <v>16</v>
      </c>
      <c r="N14" s="183">
        <v>16</v>
      </c>
      <c r="O14" s="183">
        <v>40</v>
      </c>
      <c r="P14" s="144">
        <v>3</v>
      </c>
      <c r="Q14" s="144"/>
      <c r="R14" s="95"/>
      <c r="S14" s="95"/>
      <c r="T14" s="182"/>
      <c r="U14" s="182"/>
      <c r="V14" s="182"/>
      <c r="W14" s="182"/>
      <c r="X14" s="230">
        <v>29</v>
      </c>
    </row>
    <row r="15" spans="1:24" s="116" customFormat="1" x14ac:dyDescent="0.2">
      <c r="A15" s="237"/>
      <c r="B15" s="235"/>
      <c r="C15" s="114">
        <v>1</v>
      </c>
      <c r="D15" s="114"/>
      <c r="E15" s="114"/>
      <c r="F15" s="114"/>
      <c r="G15" s="114">
        <v>1</v>
      </c>
      <c r="H15" s="114"/>
      <c r="I15" s="144">
        <v>4</v>
      </c>
      <c r="J15" s="93">
        <v>120</v>
      </c>
      <c r="K15" s="93">
        <v>58</v>
      </c>
      <c r="L15" s="183">
        <v>24</v>
      </c>
      <c r="M15" s="183">
        <v>16</v>
      </c>
      <c r="N15" s="183">
        <v>18</v>
      </c>
      <c r="O15" s="183">
        <v>62</v>
      </c>
      <c r="P15" s="144"/>
      <c r="Q15" s="144">
        <v>4</v>
      </c>
      <c r="R15" s="95"/>
      <c r="S15" s="95"/>
      <c r="T15" s="182"/>
      <c r="U15" s="182"/>
      <c r="V15" s="182"/>
      <c r="W15" s="182"/>
      <c r="X15" s="231"/>
    </row>
    <row r="16" spans="1:24" s="116" customFormat="1" x14ac:dyDescent="0.2">
      <c r="A16" s="236" t="s">
        <v>61</v>
      </c>
      <c r="B16" s="234" t="s">
        <v>36</v>
      </c>
      <c r="C16" s="263">
        <v>1</v>
      </c>
      <c r="D16" s="263"/>
      <c r="E16" s="263"/>
      <c r="F16" s="263"/>
      <c r="G16" s="263">
        <v>1</v>
      </c>
      <c r="H16" s="263"/>
      <c r="I16" s="265">
        <v>3</v>
      </c>
      <c r="J16" s="230">
        <v>90</v>
      </c>
      <c r="K16" s="230">
        <v>38</v>
      </c>
      <c r="L16" s="267">
        <v>20</v>
      </c>
      <c r="M16" s="267"/>
      <c r="N16" s="267">
        <v>18</v>
      </c>
      <c r="O16" s="267">
        <v>52</v>
      </c>
      <c r="P16" s="274">
        <v>3</v>
      </c>
      <c r="Q16" s="274"/>
      <c r="R16" s="274"/>
      <c r="S16" s="274"/>
      <c r="T16" s="274"/>
      <c r="U16" s="274"/>
      <c r="V16" s="274"/>
      <c r="W16" s="274"/>
      <c r="X16" s="230">
        <v>10</v>
      </c>
    </row>
    <row r="17" spans="1:24" s="116" customFormat="1" ht="3" customHeight="1" x14ac:dyDescent="0.2">
      <c r="A17" s="237"/>
      <c r="B17" s="235"/>
      <c r="C17" s="264"/>
      <c r="D17" s="264"/>
      <c r="E17" s="264"/>
      <c r="F17" s="264"/>
      <c r="G17" s="264"/>
      <c r="H17" s="264"/>
      <c r="I17" s="266"/>
      <c r="J17" s="231"/>
      <c r="K17" s="231"/>
      <c r="L17" s="268"/>
      <c r="M17" s="268"/>
      <c r="N17" s="268"/>
      <c r="O17" s="268"/>
      <c r="P17" s="275"/>
      <c r="Q17" s="275"/>
      <c r="R17" s="275"/>
      <c r="S17" s="275"/>
      <c r="T17" s="275"/>
      <c r="U17" s="275"/>
      <c r="V17" s="275"/>
      <c r="W17" s="275"/>
      <c r="X17" s="231"/>
    </row>
    <row r="18" spans="1:24" s="116" customFormat="1" x14ac:dyDescent="0.2">
      <c r="A18" s="142" t="s">
        <v>49</v>
      </c>
      <c r="B18" s="143" t="s">
        <v>274</v>
      </c>
      <c r="C18" s="114"/>
      <c r="D18" s="114">
        <v>1</v>
      </c>
      <c r="E18" s="114"/>
      <c r="F18" s="114"/>
      <c r="G18" s="114">
        <v>1</v>
      </c>
      <c r="H18" s="114"/>
      <c r="I18" s="144">
        <v>3</v>
      </c>
      <c r="J18" s="93">
        <f>K18+O18</f>
        <v>90</v>
      </c>
      <c r="K18" s="93">
        <v>40</v>
      </c>
      <c r="L18" s="186">
        <v>20</v>
      </c>
      <c r="M18" s="186">
        <v>10</v>
      </c>
      <c r="N18" s="186">
        <v>10</v>
      </c>
      <c r="O18" s="186">
        <v>50</v>
      </c>
      <c r="P18" s="95"/>
      <c r="Q18" s="95">
        <v>3</v>
      </c>
      <c r="R18" s="95"/>
      <c r="S18" s="95"/>
      <c r="T18" s="182"/>
      <c r="U18" s="182"/>
      <c r="V18" s="182"/>
      <c r="W18" s="182"/>
      <c r="X18" s="93">
        <v>41</v>
      </c>
    </row>
    <row r="19" spans="1:24" s="116" customFormat="1" x14ac:dyDescent="0.2">
      <c r="A19" s="142" t="s">
        <v>45</v>
      </c>
      <c r="B19" s="143" t="s">
        <v>37</v>
      </c>
      <c r="C19" s="114"/>
      <c r="D19" s="114">
        <v>1</v>
      </c>
      <c r="E19" s="114"/>
      <c r="F19" s="114"/>
      <c r="G19" s="114">
        <v>1</v>
      </c>
      <c r="H19" s="114"/>
      <c r="I19" s="144">
        <v>3</v>
      </c>
      <c r="J19" s="93">
        <v>90</v>
      </c>
      <c r="K19" s="93">
        <v>40</v>
      </c>
      <c r="L19" s="115">
        <v>20</v>
      </c>
      <c r="M19" s="115">
        <v>10</v>
      </c>
      <c r="N19" s="115">
        <v>10</v>
      </c>
      <c r="O19" s="115">
        <v>50</v>
      </c>
      <c r="P19" s="95"/>
      <c r="Q19" s="95">
        <v>3</v>
      </c>
      <c r="R19" s="95"/>
      <c r="S19" s="95"/>
      <c r="T19" s="182"/>
      <c r="U19" s="182"/>
      <c r="V19" s="182"/>
      <c r="W19" s="182"/>
      <c r="X19" s="93">
        <v>41</v>
      </c>
    </row>
    <row r="20" spans="1:24" s="116" customFormat="1" x14ac:dyDescent="0.2">
      <c r="A20" s="236" t="s">
        <v>46</v>
      </c>
      <c r="B20" s="234" t="s">
        <v>39</v>
      </c>
      <c r="C20" s="114"/>
      <c r="D20" s="187">
        <v>1</v>
      </c>
      <c r="E20" s="187"/>
      <c r="F20" s="187"/>
      <c r="G20" s="187"/>
      <c r="H20" s="187"/>
      <c r="I20" s="188">
        <v>1.5</v>
      </c>
      <c r="J20" s="189">
        <v>45</v>
      </c>
      <c r="K20" s="189">
        <v>30</v>
      </c>
      <c r="L20" s="93"/>
      <c r="M20" s="93"/>
      <c r="N20" s="187">
        <v>30</v>
      </c>
      <c r="O20" s="187">
        <v>15</v>
      </c>
      <c r="P20" s="190">
        <v>1.5</v>
      </c>
      <c r="Q20" s="190"/>
      <c r="R20" s="190"/>
      <c r="S20" s="190"/>
      <c r="T20" s="182"/>
      <c r="U20" s="182"/>
      <c r="V20" s="182"/>
      <c r="W20" s="182"/>
      <c r="X20" s="230">
        <v>35</v>
      </c>
    </row>
    <row r="21" spans="1:24" s="116" customFormat="1" x14ac:dyDescent="0.2">
      <c r="A21" s="248"/>
      <c r="B21" s="251"/>
      <c r="C21" s="114"/>
      <c r="D21" s="187">
        <v>1</v>
      </c>
      <c r="E21" s="187"/>
      <c r="F21" s="187"/>
      <c r="G21" s="187"/>
      <c r="H21" s="187"/>
      <c r="I21" s="188">
        <v>1.5</v>
      </c>
      <c r="J21" s="189">
        <v>45</v>
      </c>
      <c r="K21" s="189">
        <v>30</v>
      </c>
      <c r="L21" s="93"/>
      <c r="M21" s="93"/>
      <c r="N21" s="187">
        <v>30</v>
      </c>
      <c r="O21" s="187">
        <v>15</v>
      </c>
      <c r="P21" s="190"/>
      <c r="Q21" s="190">
        <v>1.5</v>
      </c>
      <c r="R21" s="190"/>
      <c r="S21" s="190"/>
      <c r="T21" s="182"/>
      <c r="U21" s="182"/>
      <c r="V21" s="182"/>
      <c r="W21" s="182"/>
      <c r="X21" s="252"/>
    </row>
    <row r="22" spans="1:24" s="116" customFormat="1" x14ac:dyDescent="0.2">
      <c r="A22" s="248"/>
      <c r="B22" s="251"/>
      <c r="C22" s="114"/>
      <c r="D22" s="187">
        <v>1</v>
      </c>
      <c r="E22" s="187"/>
      <c r="F22" s="187"/>
      <c r="G22" s="187"/>
      <c r="H22" s="187"/>
      <c r="I22" s="188">
        <v>1.5</v>
      </c>
      <c r="J22" s="189">
        <v>45</v>
      </c>
      <c r="K22" s="189">
        <v>30</v>
      </c>
      <c r="L22" s="93"/>
      <c r="M22" s="93"/>
      <c r="N22" s="187">
        <v>30</v>
      </c>
      <c r="O22" s="187">
        <v>15</v>
      </c>
      <c r="P22" s="190"/>
      <c r="Q22" s="190"/>
      <c r="R22" s="190">
        <v>1.5</v>
      </c>
      <c r="S22" s="190"/>
      <c r="T22" s="182"/>
      <c r="U22" s="182"/>
      <c r="V22" s="182"/>
      <c r="W22" s="182"/>
      <c r="X22" s="252"/>
    </row>
    <row r="23" spans="1:24" s="116" customFormat="1" x14ac:dyDescent="0.2">
      <c r="A23" s="237"/>
      <c r="B23" s="235"/>
      <c r="C23" s="114"/>
      <c r="D23" s="187">
        <v>1</v>
      </c>
      <c r="E23" s="187"/>
      <c r="F23" s="187"/>
      <c r="G23" s="187"/>
      <c r="H23" s="187"/>
      <c r="I23" s="188">
        <v>1.5</v>
      </c>
      <c r="J23" s="189">
        <v>45</v>
      </c>
      <c r="K23" s="189">
        <v>30</v>
      </c>
      <c r="L23" s="93"/>
      <c r="M23" s="93"/>
      <c r="N23" s="187">
        <v>30</v>
      </c>
      <c r="O23" s="187">
        <v>15</v>
      </c>
      <c r="P23" s="190"/>
      <c r="Q23" s="190"/>
      <c r="R23" s="190"/>
      <c r="S23" s="190">
        <v>1.5</v>
      </c>
      <c r="T23" s="182"/>
      <c r="U23" s="182"/>
      <c r="V23" s="182"/>
      <c r="W23" s="182"/>
      <c r="X23" s="231"/>
    </row>
    <row r="24" spans="1:24" s="116" customFormat="1" x14ac:dyDescent="0.2">
      <c r="A24" s="142" t="s">
        <v>70</v>
      </c>
      <c r="B24" s="143" t="s">
        <v>125</v>
      </c>
      <c r="C24" s="114"/>
      <c r="D24" s="114">
        <v>1</v>
      </c>
      <c r="E24" s="114"/>
      <c r="F24" s="114"/>
      <c r="G24" s="114">
        <v>1</v>
      </c>
      <c r="H24" s="114"/>
      <c r="I24" s="144">
        <v>3</v>
      </c>
      <c r="J24" s="93">
        <f>K24+O24</f>
        <v>90</v>
      </c>
      <c r="K24" s="93">
        <v>40</v>
      </c>
      <c r="L24" s="93">
        <v>20</v>
      </c>
      <c r="M24" s="93"/>
      <c r="N24" s="93">
        <v>20</v>
      </c>
      <c r="O24" s="93">
        <v>50</v>
      </c>
      <c r="P24" s="95">
        <v>3</v>
      </c>
      <c r="Q24" s="95"/>
      <c r="R24" s="95"/>
      <c r="S24" s="95"/>
      <c r="T24" s="182"/>
      <c r="U24" s="182"/>
      <c r="V24" s="182"/>
      <c r="W24" s="182"/>
      <c r="X24" s="93">
        <v>19</v>
      </c>
    </row>
    <row r="25" spans="1:24" s="94" customFormat="1" ht="25.5" x14ac:dyDescent="0.2">
      <c r="A25" s="142" t="s">
        <v>71</v>
      </c>
      <c r="B25" s="143" t="s">
        <v>79</v>
      </c>
      <c r="C25" s="114"/>
      <c r="D25" s="114">
        <v>1</v>
      </c>
      <c r="E25" s="114"/>
      <c r="F25" s="114"/>
      <c r="G25" s="114">
        <v>1</v>
      </c>
      <c r="H25" s="114"/>
      <c r="I25" s="144">
        <v>3</v>
      </c>
      <c r="J25" s="93">
        <v>90</v>
      </c>
      <c r="K25" s="93">
        <v>40</v>
      </c>
      <c r="L25" s="183">
        <v>20</v>
      </c>
      <c r="M25" s="183">
        <v>10</v>
      </c>
      <c r="N25" s="183">
        <v>10</v>
      </c>
      <c r="O25" s="183">
        <v>50</v>
      </c>
      <c r="P25" s="95"/>
      <c r="Q25" s="95">
        <v>3</v>
      </c>
      <c r="R25" s="95"/>
      <c r="S25" s="95"/>
      <c r="T25" s="182"/>
      <c r="U25" s="182"/>
      <c r="V25" s="182"/>
      <c r="W25" s="182"/>
      <c r="X25" s="93">
        <v>43</v>
      </c>
    </row>
    <row r="26" spans="1:24" s="94" customFormat="1" x14ac:dyDescent="0.2">
      <c r="A26" s="236" t="s">
        <v>73</v>
      </c>
      <c r="B26" s="234" t="s">
        <v>81</v>
      </c>
      <c r="C26" s="114"/>
      <c r="D26" s="114">
        <v>1</v>
      </c>
      <c r="E26" s="114"/>
      <c r="F26" s="114"/>
      <c r="G26" s="114">
        <v>1</v>
      </c>
      <c r="H26" s="114"/>
      <c r="I26" s="144">
        <v>3</v>
      </c>
      <c r="J26" s="93">
        <v>90</v>
      </c>
      <c r="K26" s="93">
        <v>40</v>
      </c>
      <c r="L26" s="183">
        <v>20</v>
      </c>
      <c r="M26" s="183"/>
      <c r="N26" s="183">
        <v>20</v>
      </c>
      <c r="O26" s="183">
        <v>50</v>
      </c>
      <c r="P26" s="95">
        <v>3</v>
      </c>
      <c r="Q26" s="95"/>
      <c r="R26" s="95"/>
      <c r="S26" s="95"/>
      <c r="T26" s="182"/>
      <c r="U26" s="182"/>
      <c r="V26" s="182"/>
      <c r="W26" s="182"/>
      <c r="X26" s="230">
        <v>41</v>
      </c>
    </row>
    <row r="27" spans="1:24" s="94" customFormat="1" x14ac:dyDescent="0.2">
      <c r="A27" s="237"/>
      <c r="B27" s="235"/>
      <c r="C27" s="114"/>
      <c r="D27" s="114">
        <v>1</v>
      </c>
      <c r="E27" s="114"/>
      <c r="F27" s="114"/>
      <c r="G27" s="114">
        <v>1</v>
      </c>
      <c r="H27" s="114"/>
      <c r="I27" s="144">
        <v>2</v>
      </c>
      <c r="J27" s="93">
        <v>60</v>
      </c>
      <c r="K27" s="93">
        <v>30</v>
      </c>
      <c r="L27" s="183">
        <v>20</v>
      </c>
      <c r="M27" s="183"/>
      <c r="N27" s="183">
        <v>10</v>
      </c>
      <c r="O27" s="183">
        <v>30</v>
      </c>
      <c r="P27" s="95"/>
      <c r="Q27" s="95">
        <v>2</v>
      </c>
      <c r="R27" s="95"/>
      <c r="S27" s="95"/>
      <c r="T27" s="182"/>
      <c r="U27" s="182"/>
      <c r="V27" s="182"/>
      <c r="W27" s="182"/>
      <c r="X27" s="231"/>
    </row>
    <row r="28" spans="1:24" s="116" customFormat="1" x14ac:dyDescent="0.2">
      <c r="A28" s="142" t="s">
        <v>75</v>
      </c>
      <c r="B28" s="143" t="s">
        <v>58</v>
      </c>
      <c r="C28" s="114">
        <v>1</v>
      </c>
      <c r="D28" s="114"/>
      <c r="E28" s="114"/>
      <c r="F28" s="114"/>
      <c r="G28" s="114">
        <v>1</v>
      </c>
      <c r="H28" s="114"/>
      <c r="I28" s="144">
        <v>5</v>
      </c>
      <c r="J28" s="93">
        <v>150</v>
      </c>
      <c r="K28" s="93">
        <v>70</v>
      </c>
      <c r="L28" s="115">
        <v>34</v>
      </c>
      <c r="M28" s="115">
        <v>18</v>
      </c>
      <c r="N28" s="115">
        <v>18</v>
      </c>
      <c r="O28" s="115">
        <v>80</v>
      </c>
      <c r="P28" s="115"/>
      <c r="Q28" s="95">
        <v>5</v>
      </c>
      <c r="R28" s="95"/>
      <c r="S28" s="95"/>
      <c r="T28" s="182"/>
      <c r="U28" s="182"/>
      <c r="V28" s="182"/>
      <c r="W28" s="182"/>
      <c r="X28" s="93">
        <v>41</v>
      </c>
    </row>
    <row r="29" spans="1:24" s="94" customFormat="1" x14ac:dyDescent="0.2">
      <c r="A29" s="236" t="s">
        <v>77</v>
      </c>
      <c r="B29" s="234" t="s">
        <v>85</v>
      </c>
      <c r="C29" s="114">
        <v>1</v>
      </c>
      <c r="D29" s="114"/>
      <c r="E29" s="114"/>
      <c r="F29" s="114"/>
      <c r="G29" s="114">
        <v>1</v>
      </c>
      <c r="H29" s="114"/>
      <c r="I29" s="144">
        <v>4.5</v>
      </c>
      <c r="J29" s="93">
        <v>135</v>
      </c>
      <c r="K29" s="93">
        <v>60</v>
      </c>
      <c r="L29" s="115">
        <v>30</v>
      </c>
      <c r="M29" s="115">
        <v>30</v>
      </c>
      <c r="N29" s="115"/>
      <c r="O29" s="115">
        <v>75</v>
      </c>
      <c r="P29" s="95">
        <v>4.5</v>
      </c>
      <c r="Q29" s="95"/>
      <c r="R29" s="95"/>
      <c r="S29" s="95"/>
      <c r="T29" s="182"/>
      <c r="U29" s="182"/>
      <c r="V29" s="182"/>
      <c r="W29" s="182"/>
      <c r="X29" s="249" t="s">
        <v>134</v>
      </c>
    </row>
    <row r="30" spans="1:24" s="94" customFormat="1" x14ac:dyDescent="0.2">
      <c r="A30" s="237"/>
      <c r="B30" s="235"/>
      <c r="C30" s="114"/>
      <c r="D30" s="114">
        <v>1</v>
      </c>
      <c r="E30" s="114"/>
      <c r="F30" s="114"/>
      <c r="G30" s="114">
        <v>1</v>
      </c>
      <c r="H30" s="114"/>
      <c r="I30" s="144">
        <v>1.5</v>
      </c>
      <c r="J30" s="93">
        <v>45</v>
      </c>
      <c r="K30" s="93">
        <v>20</v>
      </c>
      <c r="L30" s="115">
        <v>10</v>
      </c>
      <c r="M30" s="115">
        <v>6</v>
      </c>
      <c r="N30" s="115">
        <v>4</v>
      </c>
      <c r="O30" s="115">
        <v>25</v>
      </c>
      <c r="P30" s="95"/>
      <c r="Q30" s="95">
        <v>1.5</v>
      </c>
      <c r="R30" s="95"/>
      <c r="S30" s="95"/>
      <c r="T30" s="182"/>
      <c r="U30" s="182"/>
      <c r="V30" s="182"/>
      <c r="W30" s="182"/>
      <c r="X30" s="250"/>
    </row>
    <row r="31" spans="1:24" s="94" customFormat="1" ht="25.5" x14ac:dyDescent="0.2">
      <c r="A31" s="184" t="s">
        <v>78</v>
      </c>
      <c r="B31" s="143" t="s">
        <v>187</v>
      </c>
      <c r="C31" s="114"/>
      <c r="D31" s="114">
        <v>1</v>
      </c>
      <c r="E31" s="114"/>
      <c r="F31" s="114"/>
      <c r="G31" s="114">
        <v>1</v>
      </c>
      <c r="H31" s="114"/>
      <c r="I31" s="144">
        <v>4</v>
      </c>
      <c r="J31" s="93">
        <v>120</v>
      </c>
      <c r="K31" s="93">
        <v>58</v>
      </c>
      <c r="L31" s="183">
        <v>24</v>
      </c>
      <c r="M31" s="183">
        <v>16</v>
      </c>
      <c r="N31" s="183">
        <v>18</v>
      </c>
      <c r="O31" s="183">
        <v>52</v>
      </c>
      <c r="P31" s="95"/>
      <c r="Q31" s="95">
        <v>4</v>
      </c>
      <c r="R31" s="95"/>
      <c r="S31" s="95"/>
      <c r="T31" s="182"/>
      <c r="U31" s="182"/>
      <c r="V31" s="182"/>
      <c r="W31" s="182"/>
      <c r="X31" s="93">
        <v>41</v>
      </c>
    </row>
    <row r="32" spans="1:24" s="94" customFormat="1" x14ac:dyDescent="0.2">
      <c r="A32" s="142" t="s">
        <v>84</v>
      </c>
      <c r="B32" s="143" t="s">
        <v>127</v>
      </c>
      <c r="C32" s="114">
        <v>1</v>
      </c>
      <c r="D32" s="114"/>
      <c r="E32" s="114"/>
      <c r="F32" s="114"/>
      <c r="G32" s="114"/>
      <c r="H32" s="114">
        <v>1</v>
      </c>
      <c r="I32" s="144">
        <v>3</v>
      </c>
      <c r="J32" s="93">
        <f>K32+O32</f>
        <v>90</v>
      </c>
      <c r="K32" s="93">
        <f>SUM(L32:N32)</f>
        <v>30</v>
      </c>
      <c r="L32" s="183">
        <v>20</v>
      </c>
      <c r="M32" s="183"/>
      <c r="N32" s="183">
        <v>10</v>
      </c>
      <c r="O32" s="183">
        <v>60</v>
      </c>
      <c r="P32" s="95"/>
      <c r="Q32" s="95"/>
      <c r="R32" s="95">
        <v>3</v>
      </c>
      <c r="S32" s="95"/>
      <c r="T32" s="182"/>
      <c r="U32" s="182"/>
      <c r="V32" s="182"/>
      <c r="W32" s="182"/>
      <c r="X32" s="93">
        <v>11</v>
      </c>
    </row>
    <row r="33" spans="1:24" s="94" customFormat="1" x14ac:dyDescent="0.2">
      <c r="A33" s="142" t="s">
        <v>124</v>
      </c>
      <c r="B33" s="143" t="s">
        <v>210</v>
      </c>
      <c r="C33" s="114">
        <v>1</v>
      </c>
      <c r="D33" s="114"/>
      <c r="E33" s="114"/>
      <c r="F33" s="114"/>
      <c r="G33" s="114">
        <v>1</v>
      </c>
      <c r="H33" s="114"/>
      <c r="I33" s="144">
        <v>3</v>
      </c>
      <c r="J33" s="93">
        <v>90</v>
      </c>
      <c r="K33" s="93">
        <v>38</v>
      </c>
      <c r="L33" s="115">
        <v>20</v>
      </c>
      <c r="M33" s="115"/>
      <c r="N33" s="115">
        <v>18</v>
      </c>
      <c r="O33" s="115">
        <v>52</v>
      </c>
      <c r="P33" s="144"/>
      <c r="Q33" s="95"/>
      <c r="R33" s="95"/>
      <c r="S33" s="95">
        <v>3</v>
      </c>
      <c r="T33" s="95"/>
      <c r="U33" s="95"/>
      <c r="V33" s="95"/>
      <c r="W33" s="95"/>
      <c r="X33" s="93">
        <v>41</v>
      </c>
    </row>
    <row r="34" spans="1:24" s="94" customFormat="1" x14ac:dyDescent="0.2">
      <c r="A34" s="236" t="s">
        <v>47</v>
      </c>
      <c r="B34" s="234" t="s">
        <v>74</v>
      </c>
      <c r="C34" s="114"/>
      <c r="D34" s="114">
        <v>1</v>
      </c>
      <c r="E34" s="114"/>
      <c r="F34" s="114"/>
      <c r="G34" s="114">
        <v>1</v>
      </c>
      <c r="H34" s="114"/>
      <c r="I34" s="144">
        <v>2.5</v>
      </c>
      <c r="J34" s="93">
        <v>75</v>
      </c>
      <c r="K34" s="93">
        <v>30</v>
      </c>
      <c r="L34" s="93">
        <v>20</v>
      </c>
      <c r="M34" s="93"/>
      <c r="N34" s="93">
        <v>10</v>
      </c>
      <c r="O34" s="93">
        <v>45</v>
      </c>
      <c r="P34" s="95"/>
      <c r="Q34" s="95"/>
      <c r="R34" s="95">
        <v>2.5</v>
      </c>
      <c r="S34" s="95"/>
      <c r="T34" s="182"/>
      <c r="U34" s="182"/>
      <c r="V34" s="182"/>
      <c r="W34" s="182"/>
      <c r="X34" s="230">
        <v>41</v>
      </c>
    </row>
    <row r="35" spans="1:24" s="94" customFormat="1" x14ac:dyDescent="0.2">
      <c r="A35" s="237"/>
      <c r="B35" s="235"/>
      <c r="C35" s="114">
        <v>1</v>
      </c>
      <c r="D35" s="114"/>
      <c r="E35" s="114"/>
      <c r="F35" s="114">
        <v>1</v>
      </c>
      <c r="G35" s="114"/>
      <c r="H35" s="114"/>
      <c r="I35" s="144">
        <v>5.5</v>
      </c>
      <c r="J35" s="93">
        <v>165</v>
      </c>
      <c r="K35" s="93">
        <v>70</v>
      </c>
      <c r="L35" s="93">
        <v>30</v>
      </c>
      <c r="M35" s="93">
        <v>20</v>
      </c>
      <c r="N35" s="93">
        <v>20</v>
      </c>
      <c r="O35" s="93">
        <v>95</v>
      </c>
      <c r="P35" s="95"/>
      <c r="Q35" s="95"/>
      <c r="R35" s="95"/>
      <c r="S35" s="95">
        <v>5.5</v>
      </c>
      <c r="T35" s="182"/>
      <c r="U35" s="182"/>
      <c r="V35" s="182"/>
      <c r="W35" s="182"/>
      <c r="X35" s="231"/>
    </row>
    <row r="36" spans="1:24" s="116" customFormat="1" x14ac:dyDescent="0.2">
      <c r="A36" s="232" t="s">
        <v>48</v>
      </c>
      <c r="B36" s="234" t="s">
        <v>76</v>
      </c>
      <c r="C36" s="114"/>
      <c r="D36" s="114">
        <v>1</v>
      </c>
      <c r="E36" s="114"/>
      <c r="F36" s="114"/>
      <c r="G36" s="114">
        <v>1</v>
      </c>
      <c r="H36" s="114"/>
      <c r="I36" s="144">
        <v>4</v>
      </c>
      <c r="J36" s="93">
        <v>120</v>
      </c>
      <c r="K36" s="93">
        <v>50</v>
      </c>
      <c r="L36" s="115">
        <v>20</v>
      </c>
      <c r="M36" s="115">
        <v>14</v>
      </c>
      <c r="N36" s="115">
        <v>16</v>
      </c>
      <c r="O36" s="115">
        <v>70</v>
      </c>
      <c r="P36" s="144"/>
      <c r="Q36" s="95"/>
      <c r="R36" s="95">
        <v>4</v>
      </c>
      <c r="S36" s="95"/>
      <c r="T36" s="182"/>
      <c r="U36" s="182"/>
      <c r="V36" s="182"/>
      <c r="W36" s="182"/>
      <c r="X36" s="230">
        <v>41</v>
      </c>
    </row>
    <row r="37" spans="1:24" s="116" customFormat="1" x14ac:dyDescent="0.2">
      <c r="A37" s="233"/>
      <c r="B37" s="235"/>
      <c r="C37" s="114">
        <v>1</v>
      </c>
      <c r="D37" s="114"/>
      <c r="E37" s="114"/>
      <c r="F37" s="114">
        <v>1</v>
      </c>
      <c r="G37" s="114"/>
      <c r="H37" s="114"/>
      <c r="I37" s="144">
        <v>4</v>
      </c>
      <c r="J37" s="93">
        <v>120</v>
      </c>
      <c r="K37" s="93">
        <v>44</v>
      </c>
      <c r="L37" s="115">
        <v>24</v>
      </c>
      <c r="M37" s="115">
        <v>10</v>
      </c>
      <c r="N37" s="115">
        <v>10</v>
      </c>
      <c r="O37" s="115">
        <v>76</v>
      </c>
      <c r="P37" s="144"/>
      <c r="Q37" s="95"/>
      <c r="R37" s="95"/>
      <c r="S37" s="95">
        <v>4</v>
      </c>
      <c r="T37" s="182"/>
      <c r="U37" s="182"/>
      <c r="V37" s="182"/>
      <c r="W37" s="182"/>
      <c r="X37" s="231"/>
    </row>
    <row r="38" spans="1:24" s="116" customFormat="1" x14ac:dyDescent="0.2">
      <c r="A38" s="142" t="s">
        <v>123</v>
      </c>
      <c r="B38" s="143" t="s">
        <v>220</v>
      </c>
      <c r="C38" s="114"/>
      <c r="D38" s="114">
        <v>1</v>
      </c>
      <c r="E38" s="114"/>
      <c r="F38" s="114"/>
      <c r="G38" s="114">
        <v>1</v>
      </c>
      <c r="H38" s="114"/>
      <c r="I38" s="144">
        <v>4</v>
      </c>
      <c r="J38" s="93">
        <v>120</v>
      </c>
      <c r="K38" s="93">
        <v>50</v>
      </c>
      <c r="L38" s="93">
        <v>20</v>
      </c>
      <c r="M38" s="93">
        <v>14</v>
      </c>
      <c r="N38" s="93">
        <v>16</v>
      </c>
      <c r="O38" s="93">
        <v>70</v>
      </c>
      <c r="P38" s="95"/>
      <c r="Q38" s="95"/>
      <c r="R38" s="95">
        <v>4</v>
      </c>
      <c r="S38" s="95"/>
      <c r="T38" s="182"/>
      <c r="U38" s="182"/>
      <c r="V38" s="182"/>
      <c r="W38" s="182"/>
      <c r="X38" s="93">
        <v>41</v>
      </c>
    </row>
    <row r="39" spans="1:24" s="116" customFormat="1" x14ac:dyDescent="0.2">
      <c r="A39" s="142" t="s">
        <v>83</v>
      </c>
      <c r="B39" s="143" t="s">
        <v>199</v>
      </c>
      <c r="C39" s="114"/>
      <c r="D39" s="114">
        <v>1</v>
      </c>
      <c r="E39" s="114"/>
      <c r="F39" s="114">
        <v>1</v>
      </c>
      <c r="G39" s="114"/>
      <c r="H39" s="114"/>
      <c r="I39" s="144">
        <v>3</v>
      </c>
      <c r="J39" s="93">
        <v>90</v>
      </c>
      <c r="K39" s="93">
        <v>40</v>
      </c>
      <c r="L39" s="93">
        <v>20</v>
      </c>
      <c r="M39" s="93">
        <v>10</v>
      </c>
      <c r="N39" s="93">
        <v>10</v>
      </c>
      <c r="O39" s="93">
        <v>50</v>
      </c>
      <c r="P39" s="95"/>
      <c r="Q39" s="95"/>
      <c r="R39" s="95">
        <v>3</v>
      </c>
      <c r="S39" s="95"/>
      <c r="T39" s="182"/>
      <c r="U39" s="182"/>
      <c r="V39" s="182"/>
      <c r="W39" s="182"/>
      <c r="X39" s="93">
        <v>40</v>
      </c>
    </row>
    <row r="40" spans="1:24" s="116" customFormat="1" x14ac:dyDescent="0.2">
      <c r="A40" s="142" t="s">
        <v>211</v>
      </c>
      <c r="B40" s="143" t="s">
        <v>82</v>
      </c>
      <c r="C40" s="114"/>
      <c r="D40" s="114">
        <v>1</v>
      </c>
      <c r="E40" s="114"/>
      <c r="F40" s="114"/>
      <c r="G40" s="114">
        <v>1</v>
      </c>
      <c r="H40" s="114"/>
      <c r="I40" s="144">
        <v>4</v>
      </c>
      <c r="J40" s="93">
        <v>120</v>
      </c>
      <c r="K40" s="93">
        <v>58</v>
      </c>
      <c r="L40" s="115">
        <v>24</v>
      </c>
      <c r="M40" s="115">
        <v>16</v>
      </c>
      <c r="N40" s="115">
        <v>18</v>
      </c>
      <c r="O40" s="115">
        <v>62</v>
      </c>
      <c r="P40" s="144"/>
      <c r="Q40" s="95"/>
      <c r="R40" s="95"/>
      <c r="S40" s="95">
        <v>4</v>
      </c>
      <c r="T40" s="182"/>
      <c r="U40" s="182"/>
      <c r="V40" s="182"/>
      <c r="W40" s="182"/>
      <c r="X40" s="93">
        <v>41</v>
      </c>
    </row>
    <row r="41" spans="1:24" s="116" customFormat="1" x14ac:dyDescent="0.2">
      <c r="A41" s="142" t="s">
        <v>232</v>
      </c>
      <c r="B41" s="143" t="s">
        <v>213</v>
      </c>
      <c r="C41" s="114">
        <v>1</v>
      </c>
      <c r="D41" s="114"/>
      <c r="E41" s="114"/>
      <c r="F41" s="114">
        <v>1</v>
      </c>
      <c r="G41" s="114"/>
      <c r="H41" s="114"/>
      <c r="I41" s="144">
        <v>5</v>
      </c>
      <c r="J41" s="93">
        <v>150</v>
      </c>
      <c r="K41" s="93">
        <v>66</v>
      </c>
      <c r="L41" s="115">
        <v>26</v>
      </c>
      <c r="M41" s="115">
        <v>20</v>
      </c>
      <c r="N41" s="115">
        <v>20</v>
      </c>
      <c r="O41" s="115">
        <v>84</v>
      </c>
      <c r="P41" s="144"/>
      <c r="Q41" s="95"/>
      <c r="R41" s="95"/>
      <c r="S41" s="95"/>
      <c r="T41" s="95">
        <v>5</v>
      </c>
      <c r="U41" s="182"/>
      <c r="V41" s="182"/>
      <c r="W41" s="182"/>
      <c r="X41" s="93">
        <v>43</v>
      </c>
    </row>
    <row r="42" spans="1:24" s="116" customFormat="1" ht="18.75" customHeight="1" x14ac:dyDescent="0.2">
      <c r="A42" s="236" t="s">
        <v>233</v>
      </c>
      <c r="B42" s="234" t="s">
        <v>212</v>
      </c>
      <c r="C42" s="114"/>
      <c r="D42" s="114">
        <v>1</v>
      </c>
      <c r="E42" s="114"/>
      <c r="F42" s="114"/>
      <c r="G42" s="114">
        <v>1</v>
      </c>
      <c r="H42" s="114"/>
      <c r="I42" s="144">
        <v>3</v>
      </c>
      <c r="J42" s="93">
        <v>90</v>
      </c>
      <c r="K42" s="93">
        <v>50</v>
      </c>
      <c r="L42" s="115">
        <v>20</v>
      </c>
      <c r="M42" s="115">
        <v>10</v>
      </c>
      <c r="N42" s="115">
        <v>20</v>
      </c>
      <c r="O42" s="115">
        <v>40</v>
      </c>
      <c r="P42" s="144"/>
      <c r="Q42" s="95"/>
      <c r="R42" s="95"/>
      <c r="S42" s="95"/>
      <c r="T42" s="95">
        <v>3</v>
      </c>
      <c r="U42" s="95"/>
      <c r="V42" s="95"/>
      <c r="W42" s="95"/>
      <c r="X42" s="230">
        <v>41</v>
      </c>
    </row>
    <row r="43" spans="1:24" s="116" customFormat="1" x14ac:dyDescent="0.2">
      <c r="A43" s="237"/>
      <c r="B43" s="235"/>
      <c r="C43" s="114"/>
      <c r="D43" s="114">
        <v>1</v>
      </c>
      <c r="E43" s="114"/>
      <c r="F43" s="114"/>
      <c r="G43" s="114">
        <v>1</v>
      </c>
      <c r="H43" s="114"/>
      <c r="I43" s="144">
        <v>3</v>
      </c>
      <c r="J43" s="93">
        <v>90</v>
      </c>
      <c r="K43" s="93">
        <v>50</v>
      </c>
      <c r="L43" s="115">
        <v>20</v>
      </c>
      <c r="M43" s="115">
        <v>10</v>
      </c>
      <c r="N43" s="115">
        <v>20</v>
      </c>
      <c r="O43" s="115">
        <v>40</v>
      </c>
      <c r="P43" s="144"/>
      <c r="Q43" s="95"/>
      <c r="R43" s="95"/>
      <c r="S43" s="95"/>
      <c r="T43" s="95"/>
      <c r="U43" s="95">
        <v>3</v>
      </c>
      <c r="V43" s="95"/>
      <c r="W43" s="95"/>
      <c r="X43" s="231"/>
    </row>
    <row r="44" spans="1:24" s="116" customFormat="1" ht="25.5" x14ac:dyDescent="0.2">
      <c r="A44" s="184" t="s">
        <v>209</v>
      </c>
      <c r="B44" s="143" t="s">
        <v>235</v>
      </c>
      <c r="C44" s="114">
        <v>1</v>
      </c>
      <c r="D44" s="114"/>
      <c r="E44" s="114"/>
      <c r="F44" s="114">
        <v>1</v>
      </c>
      <c r="G44" s="114"/>
      <c r="H44" s="114"/>
      <c r="I44" s="144">
        <v>5</v>
      </c>
      <c r="J44" s="93">
        <v>150</v>
      </c>
      <c r="K44" s="93">
        <v>66</v>
      </c>
      <c r="L44" s="115">
        <v>26</v>
      </c>
      <c r="M44" s="115">
        <v>20</v>
      </c>
      <c r="N44" s="115">
        <v>20</v>
      </c>
      <c r="O44" s="115">
        <v>84</v>
      </c>
      <c r="P44" s="144"/>
      <c r="Q44" s="95"/>
      <c r="R44" s="95"/>
      <c r="S44" s="95"/>
      <c r="T44" s="95">
        <v>5</v>
      </c>
      <c r="U44" s="95"/>
      <c r="V44" s="95"/>
      <c r="W44" s="95"/>
      <c r="X44" s="185">
        <v>41</v>
      </c>
    </row>
    <row r="45" spans="1:24" s="116" customFormat="1" ht="12.75" customHeight="1" x14ac:dyDescent="0.2">
      <c r="A45" s="142" t="s">
        <v>229</v>
      </c>
      <c r="B45" s="143" t="s">
        <v>208</v>
      </c>
      <c r="C45" s="114"/>
      <c r="D45" s="114">
        <v>1</v>
      </c>
      <c r="E45" s="114"/>
      <c r="F45" s="114"/>
      <c r="G45" s="114">
        <v>1</v>
      </c>
      <c r="H45" s="114"/>
      <c r="I45" s="144">
        <v>3</v>
      </c>
      <c r="J45" s="93">
        <v>90</v>
      </c>
      <c r="K45" s="93">
        <v>40</v>
      </c>
      <c r="L45" s="115">
        <v>20</v>
      </c>
      <c r="M45" s="115">
        <v>10</v>
      </c>
      <c r="N45" s="115">
        <v>10</v>
      </c>
      <c r="O45" s="115">
        <v>50</v>
      </c>
      <c r="P45" s="144"/>
      <c r="Q45" s="95"/>
      <c r="R45" s="95"/>
      <c r="S45" s="95"/>
      <c r="T45" s="95"/>
      <c r="U45" s="95">
        <v>3</v>
      </c>
      <c r="V45" s="95"/>
      <c r="W45" s="95"/>
      <c r="X45" s="93">
        <v>41</v>
      </c>
    </row>
    <row r="46" spans="1:24" s="116" customFormat="1" x14ac:dyDescent="0.2">
      <c r="A46" s="142" t="s">
        <v>227</v>
      </c>
      <c r="B46" s="143" t="s">
        <v>206</v>
      </c>
      <c r="C46" s="114"/>
      <c r="D46" s="114">
        <v>1</v>
      </c>
      <c r="E46" s="114"/>
      <c r="F46" s="114"/>
      <c r="G46" s="114">
        <v>1</v>
      </c>
      <c r="H46" s="114"/>
      <c r="I46" s="144">
        <v>3</v>
      </c>
      <c r="J46" s="93">
        <v>90</v>
      </c>
      <c r="K46" s="93">
        <v>40</v>
      </c>
      <c r="L46" s="115">
        <v>20</v>
      </c>
      <c r="M46" s="115">
        <v>10</v>
      </c>
      <c r="N46" s="115">
        <v>10</v>
      </c>
      <c r="O46" s="115">
        <v>50</v>
      </c>
      <c r="P46" s="144"/>
      <c r="Q46" s="95"/>
      <c r="R46" s="95"/>
      <c r="S46" s="95"/>
      <c r="T46" s="95">
        <v>3</v>
      </c>
      <c r="U46" s="95"/>
      <c r="V46" s="95"/>
      <c r="W46" s="95"/>
      <c r="X46" s="93">
        <v>41</v>
      </c>
    </row>
    <row r="47" spans="1:24" s="116" customFormat="1" x14ac:dyDescent="0.2">
      <c r="A47" s="142" t="s">
        <v>225</v>
      </c>
      <c r="B47" s="143" t="s">
        <v>204</v>
      </c>
      <c r="C47" s="114">
        <v>1</v>
      </c>
      <c r="D47" s="114"/>
      <c r="E47" s="114"/>
      <c r="F47" s="114">
        <v>1</v>
      </c>
      <c r="G47" s="114"/>
      <c r="H47" s="114"/>
      <c r="I47" s="144">
        <v>5</v>
      </c>
      <c r="J47" s="93">
        <v>150</v>
      </c>
      <c r="K47" s="93">
        <v>66</v>
      </c>
      <c r="L47" s="115">
        <v>26</v>
      </c>
      <c r="M47" s="115">
        <v>20</v>
      </c>
      <c r="N47" s="115">
        <v>20</v>
      </c>
      <c r="O47" s="115">
        <v>84</v>
      </c>
      <c r="P47" s="144"/>
      <c r="Q47" s="95"/>
      <c r="R47" s="95"/>
      <c r="S47" s="95"/>
      <c r="T47" s="95">
        <v>5</v>
      </c>
      <c r="U47" s="95"/>
      <c r="V47" s="95"/>
      <c r="W47" s="95"/>
      <c r="X47" s="93">
        <v>41</v>
      </c>
    </row>
    <row r="48" spans="1:24" s="116" customFormat="1" x14ac:dyDescent="0.2">
      <c r="A48" s="236" t="s">
        <v>223</v>
      </c>
      <c r="B48" s="234" t="s">
        <v>202</v>
      </c>
      <c r="C48" s="114"/>
      <c r="D48" s="114">
        <v>1</v>
      </c>
      <c r="E48" s="114"/>
      <c r="F48" s="114"/>
      <c r="G48" s="114">
        <v>1</v>
      </c>
      <c r="H48" s="114"/>
      <c r="I48" s="144">
        <v>3</v>
      </c>
      <c r="J48" s="93">
        <v>90</v>
      </c>
      <c r="K48" s="93">
        <v>40</v>
      </c>
      <c r="L48" s="115">
        <v>20</v>
      </c>
      <c r="M48" s="115">
        <v>10</v>
      </c>
      <c r="N48" s="115">
        <v>10</v>
      </c>
      <c r="O48" s="115">
        <v>50</v>
      </c>
      <c r="P48" s="144"/>
      <c r="Q48" s="95"/>
      <c r="R48" s="95"/>
      <c r="S48" s="95"/>
      <c r="T48" s="95">
        <v>3</v>
      </c>
      <c r="U48" s="95"/>
      <c r="V48" s="95"/>
      <c r="W48" s="95"/>
      <c r="X48" s="230">
        <v>41</v>
      </c>
    </row>
    <row r="49" spans="1:24" s="116" customFormat="1" x14ac:dyDescent="0.2">
      <c r="A49" s="237"/>
      <c r="B49" s="235"/>
      <c r="C49" s="114"/>
      <c r="D49" s="114">
        <v>1</v>
      </c>
      <c r="E49" s="114"/>
      <c r="F49" s="114">
        <v>1</v>
      </c>
      <c r="G49" s="114"/>
      <c r="H49" s="114"/>
      <c r="I49" s="144">
        <v>3</v>
      </c>
      <c r="J49" s="93">
        <v>90</v>
      </c>
      <c r="K49" s="93">
        <v>40</v>
      </c>
      <c r="L49" s="115">
        <v>20</v>
      </c>
      <c r="M49" s="115">
        <v>10</v>
      </c>
      <c r="N49" s="115">
        <v>10</v>
      </c>
      <c r="O49" s="115">
        <v>50</v>
      </c>
      <c r="P49" s="144"/>
      <c r="Q49" s="95"/>
      <c r="R49" s="95"/>
      <c r="S49" s="95"/>
      <c r="T49" s="95"/>
      <c r="U49" s="95">
        <v>3</v>
      </c>
      <c r="V49" s="95"/>
      <c r="W49" s="95"/>
      <c r="X49" s="231"/>
    </row>
    <row r="50" spans="1:24" s="116" customFormat="1" x14ac:dyDescent="0.2">
      <c r="A50" s="142" t="s">
        <v>221</v>
      </c>
      <c r="B50" s="143" t="s">
        <v>269</v>
      </c>
      <c r="C50" s="114">
        <v>1</v>
      </c>
      <c r="D50" s="114"/>
      <c r="E50" s="114"/>
      <c r="F50" s="114"/>
      <c r="G50" s="114"/>
      <c r="H50" s="114">
        <v>1</v>
      </c>
      <c r="I50" s="144">
        <v>3</v>
      </c>
      <c r="J50" s="93">
        <v>90</v>
      </c>
      <c r="K50" s="93">
        <v>30</v>
      </c>
      <c r="L50" s="115">
        <v>20</v>
      </c>
      <c r="M50" s="115"/>
      <c r="N50" s="115">
        <v>10</v>
      </c>
      <c r="O50" s="115">
        <v>60</v>
      </c>
      <c r="P50" s="144"/>
      <c r="Q50" s="95"/>
      <c r="R50" s="95"/>
      <c r="S50" s="95"/>
      <c r="T50" s="95"/>
      <c r="U50" s="95">
        <v>3</v>
      </c>
      <c r="V50" s="95"/>
      <c r="W50" s="95"/>
      <c r="X50" s="93">
        <v>23</v>
      </c>
    </row>
    <row r="51" spans="1:24" s="116" customFormat="1" x14ac:dyDescent="0.2">
      <c r="A51" s="142" t="s">
        <v>238</v>
      </c>
      <c r="B51" s="143" t="s">
        <v>196</v>
      </c>
      <c r="C51" s="114"/>
      <c r="D51" s="114">
        <v>1</v>
      </c>
      <c r="E51" s="114"/>
      <c r="F51" s="114"/>
      <c r="G51" s="114"/>
      <c r="H51" s="114"/>
      <c r="I51" s="144">
        <v>6</v>
      </c>
      <c r="J51" s="93">
        <v>180</v>
      </c>
      <c r="K51" s="93">
        <v>180</v>
      </c>
      <c r="L51" s="115"/>
      <c r="M51" s="115"/>
      <c r="N51" s="115"/>
      <c r="O51" s="115">
        <v>180</v>
      </c>
      <c r="P51" s="95"/>
      <c r="Q51" s="95"/>
      <c r="R51" s="95"/>
      <c r="S51" s="95"/>
      <c r="T51" s="95"/>
      <c r="U51" s="95">
        <v>6</v>
      </c>
      <c r="V51" s="95"/>
      <c r="W51" s="95"/>
      <c r="X51" s="179" t="s">
        <v>244</v>
      </c>
    </row>
    <row r="52" spans="1:24" s="116" customFormat="1" x14ac:dyDescent="0.2">
      <c r="A52" s="142" t="s">
        <v>207</v>
      </c>
      <c r="B52" s="143" t="s">
        <v>228</v>
      </c>
      <c r="C52" s="114">
        <v>1</v>
      </c>
      <c r="D52" s="114"/>
      <c r="E52" s="114"/>
      <c r="F52" s="114">
        <v>1</v>
      </c>
      <c r="G52" s="114"/>
      <c r="H52" s="114"/>
      <c r="I52" s="144">
        <v>5</v>
      </c>
      <c r="J52" s="93">
        <v>150</v>
      </c>
      <c r="K52" s="93">
        <v>60</v>
      </c>
      <c r="L52" s="115">
        <v>20</v>
      </c>
      <c r="M52" s="115">
        <v>20</v>
      </c>
      <c r="N52" s="115">
        <v>20</v>
      </c>
      <c r="O52" s="115">
        <v>90</v>
      </c>
      <c r="P52" s="144"/>
      <c r="Q52" s="95"/>
      <c r="R52" s="95"/>
      <c r="S52" s="95"/>
      <c r="T52" s="95"/>
      <c r="U52" s="95"/>
      <c r="V52" s="95">
        <v>5</v>
      </c>
      <c r="W52" s="95"/>
      <c r="X52" s="93">
        <v>41</v>
      </c>
    </row>
    <row r="53" spans="1:24" s="116" customFormat="1" x14ac:dyDescent="0.2">
      <c r="A53" s="142" t="s">
        <v>205</v>
      </c>
      <c r="B53" s="143" t="s">
        <v>226</v>
      </c>
      <c r="C53" s="114">
        <v>1</v>
      </c>
      <c r="D53" s="114"/>
      <c r="E53" s="114"/>
      <c r="F53" s="114">
        <v>1</v>
      </c>
      <c r="G53" s="114"/>
      <c r="H53" s="114"/>
      <c r="I53" s="144">
        <v>5</v>
      </c>
      <c r="J53" s="93">
        <v>150</v>
      </c>
      <c r="K53" s="93">
        <v>60</v>
      </c>
      <c r="L53" s="115">
        <v>20</v>
      </c>
      <c r="M53" s="115">
        <v>20</v>
      </c>
      <c r="N53" s="115">
        <v>20</v>
      </c>
      <c r="O53" s="115">
        <v>90</v>
      </c>
      <c r="P53" s="144"/>
      <c r="Q53" s="95"/>
      <c r="R53" s="95"/>
      <c r="S53" s="95"/>
      <c r="T53" s="95"/>
      <c r="U53" s="95"/>
      <c r="V53" s="95"/>
      <c r="W53" s="95">
        <v>5</v>
      </c>
      <c r="X53" s="93">
        <v>41</v>
      </c>
    </row>
    <row r="54" spans="1:24" s="116" customFormat="1" ht="25.5" x14ac:dyDescent="0.2">
      <c r="A54" s="142" t="s">
        <v>203</v>
      </c>
      <c r="B54" s="143" t="s">
        <v>224</v>
      </c>
      <c r="C54" s="114">
        <v>1</v>
      </c>
      <c r="D54" s="114"/>
      <c r="E54" s="114"/>
      <c r="F54" s="114">
        <v>1</v>
      </c>
      <c r="G54" s="114"/>
      <c r="H54" s="114"/>
      <c r="I54" s="144">
        <v>4</v>
      </c>
      <c r="J54" s="93">
        <v>120</v>
      </c>
      <c r="K54" s="93">
        <v>40</v>
      </c>
      <c r="L54" s="115">
        <v>20</v>
      </c>
      <c r="M54" s="115">
        <v>10</v>
      </c>
      <c r="N54" s="115">
        <v>10</v>
      </c>
      <c r="O54" s="115">
        <v>80</v>
      </c>
      <c r="P54" s="144"/>
      <c r="Q54" s="95"/>
      <c r="R54" s="95"/>
      <c r="S54" s="95"/>
      <c r="T54" s="95"/>
      <c r="U54" s="95"/>
      <c r="V54" s="95">
        <v>4</v>
      </c>
      <c r="W54" s="95"/>
      <c r="X54" s="93">
        <v>41</v>
      </c>
    </row>
    <row r="55" spans="1:24" s="116" customFormat="1" x14ac:dyDescent="0.2">
      <c r="A55" s="142" t="s">
        <v>201</v>
      </c>
      <c r="B55" s="143" t="s">
        <v>222</v>
      </c>
      <c r="C55" s="114"/>
      <c r="D55" s="114">
        <v>1</v>
      </c>
      <c r="E55" s="114"/>
      <c r="F55" s="114"/>
      <c r="G55" s="114">
        <v>1</v>
      </c>
      <c r="H55" s="114"/>
      <c r="I55" s="144">
        <v>4</v>
      </c>
      <c r="J55" s="93">
        <v>120</v>
      </c>
      <c r="K55" s="93">
        <v>60</v>
      </c>
      <c r="L55" s="115">
        <v>20</v>
      </c>
      <c r="M55" s="115">
        <v>20</v>
      </c>
      <c r="N55" s="115">
        <v>20</v>
      </c>
      <c r="O55" s="115">
        <v>60</v>
      </c>
      <c r="P55" s="144"/>
      <c r="Q55" s="95"/>
      <c r="R55" s="95"/>
      <c r="S55" s="95"/>
      <c r="T55" s="95"/>
      <c r="U55" s="95"/>
      <c r="V55" s="95"/>
      <c r="W55" s="95">
        <v>4</v>
      </c>
      <c r="X55" s="93">
        <v>41</v>
      </c>
    </row>
    <row r="56" spans="1:24" s="116" customFormat="1" x14ac:dyDescent="0.2">
      <c r="A56" s="142" t="s">
        <v>200</v>
      </c>
      <c r="B56" s="143" t="s">
        <v>275</v>
      </c>
      <c r="C56" s="114"/>
      <c r="D56" s="114">
        <v>1</v>
      </c>
      <c r="E56" s="114"/>
      <c r="F56" s="114"/>
      <c r="G56" s="114">
        <v>1</v>
      </c>
      <c r="H56" s="114"/>
      <c r="I56" s="144">
        <v>3</v>
      </c>
      <c r="J56" s="93">
        <v>90</v>
      </c>
      <c r="K56" s="93">
        <v>50</v>
      </c>
      <c r="L56" s="115">
        <v>20</v>
      </c>
      <c r="M56" s="115">
        <v>20</v>
      </c>
      <c r="N56" s="115">
        <v>10</v>
      </c>
      <c r="O56" s="115">
        <v>40</v>
      </c>
      <c r="P56" s="144"/>
      <c r="Q56" s="95"/>
      <c r="R56" s="95"/>
      <c r="S56" s="95"/>
      <c r="T56" s="95"/>
      <c r="U56" s="95"/>
      <c r="V56" s="95"/>
      <c r="W56" s="95">
        <v>3</v>
      </c>
      <c r="X56" s="93">
        <v>43</v>
      </c>
    </row>
    <row r="57" spans="1:24" s="116" customFormat="1" x14ac:dyDescent="0.2">
      <c r="A57" s="142" t="s">
        <v>198</v>
      </c>
      <c r="B57" s="143" t="s">
        <v>192</v>
      </c>
      <c r="C57" s="114">
        <v>1</v>
      </c>
      <c r="D57" s="114"/>
      <c r="E57" s="114"/>
      <c r="F57" s="114">
        <v>1</v>
      </c>
      <c r="G57" s="114"/>
      <c r="H57" s="114"/>
      <c r="I57" s="144">
        <v>6</v>
      </c>
      <c r="J57" s="93">
        <v>180</v>
      </c>
      <c r="K57" s="93">
        <v>80</v>
      </c>
      <c r="L57" s="115">
        <v>30</v>
      </c>
      <c r="M57" s="115">
        <v>30</v>
      </c>
      <c r="N57" s="115">
        <v>20</v>
      </c>
      <c r="O57" s="115">
        <v>100</v>
      </c>
      <c r="P57" s="144"/>
      <c r="Q57" s="95"/>
      <c r="R57" s="95"/>
      <c r="S57" s="95"/>
      <c r="T57" s="95"/>
      <c r="U57" s="95"/>
      <c r="V57" s="95">
        <v>6</v>
      </c>
      <c r="W57" s="95"/>
      <c r="X57" s="93">
        <v>41</v>
      </c>
    </row>
    <row r="58" spans="1:24" s="116" customFormat="1" x14ac:dyDescent="0.2">
      <c r="A58" s="142" t="s">
        <v>254</v>
      </c>
      <c r="B58" s="143" t="s">
        <v>219</v>
      </c>
      <c r="C58" s="114"/>
      <c r="D58" s="114">
        <v>1</v>
      </c>
      <c r="E58" s="114"/>
      <c r="F58" s="114"/>
      <c r="G58" s="114"/>
      <c r="H58" s="114"/>
      <c r="I58" s="144">
        <v>6</v>
      </c>
      <c r="J58" s="93">
        <v>180</v>
      </c>
      <c r="K58" s="93"/>
      <c r="L58" s="115"/>
      <c r="M58" s="115"/>
      <c r="N58" s="115"/>
      <c r="O58" s="115">
        <v>180</v>
      </c>
      <c r="P58" s="95"/>
      <c r="Q58" s="95"/>
      <c r="R58" s="95"/>
      <c r="S58" s="95"/>
      <c r="T58" s="95"/>
      <c r="U58" s="95"/>
      <c r="V58" s="95"/>
      <c r="W58" s="95">
        <v>6</v>
      </c>
      <c r="X58" s="179" t="s">
        <v>244</v>
      </c>
    </row>
    <row r="59" spans="1:24" s="116" customFormat="1" x14ac:dyDescent="0.2">
      <c r="A59" s="142" t="s">
        <v>278</v>
      </c>
      <c r="B59" s="143" t="s">
        <v>241</v>
      </c>
      <c r="C59" s="114"/>
      <c r="D59" s="114"/>
      <c r="E59" s="114"/>
      <c r="F59" s="114"/>
      <c r="G59" s="114"/>
      <c r="H59" s="114"/>
      <c r="I59" s="144">
        <v>9</v>
      </c>
      <c r="J59" s="93">
        <v>270</v>
      </c>
      <c r="K59" s="93"/>
      <c r="L59" s="115"/>
      <c r="M59" s="115"/>
      <c r="N59" s="115"/>
      <c r="O59" s="115">
        <v>270</v>
      </c>
      <c r="P59" s="95"/>
      <c r="Q59" s="95"/>
      <c r="R59" s="95"/>
      <c r="S59" s="95"/>
      <c r="T59" s="95"/>
      <c r="U59" s="95"/>
      <c r="V59" s="95"/>
      <c r="W59" s="95">
        <v>9</v>
      </c>
      <c r="X59" s="179" t="s">
        <v>244</v>
      </c>
    </row>
    <row r="60" spans="1:24" s="94" customFormat="1" ht="15" customHeight="1" x14ac:dyDescent="0.2">
      <c r="A60" s="145" t="s">
        <v>133</v>
      </c>
      <c r="B60" s="146"/>
      <c r="C60" s="147">
        <v>18</v>
      </c>
      <c r="D60" s="147">
        <v>31</v>
      </c>
      <c r="E60" s="147">
        <f>SUM(E9:E40)</f>
        <v>0</v>
      </c>
      <c r="F60" s="147">
        <v>11</v>
      </c>
      <c r="G60" s="147">
        <v>28</v>
      </c>
      <c r="H60" s="147">
        <v>5</v>
      </c>
      <c r="I60" s="148">
        <f>SUM(I9:I59)</f>
        <v>180</v>
      </c>
      <c r="J60" s="147">
        <f>SUM(J9:J59)</f>
        <v>5400</v>
      </c>
      <c r="K60" s="147">
        <v>2138</v>
      </c>
      <c r="L60" s="147">
        <v>876</v>
      </c>
      <c r="M60" s="147">
        <v>480</v>
      </c>
      <c r="N60" s="147">
        <v>782</v>
      </c>
      <c r="O60" s="147">
        <f>SUM(O9:O59)</f>
        <v>3262</v>
      </c>
      <c r="P60" s="97">
        <f>SUM(P9:P40)</f>
        <v>30</v>
      </c>
      <c r="Q60" s="97">
        <f>SUM(Q9:Q40)</f>
        <v>30</v>
      </c>
      <c r="R60" s="97">
        <f>SUM(R9:R40)</f>
        <v>18</v>
      </c>
      <c r="S60" s="97">
        <f>SUM(S9:S40)</f>
        <v>18</v>
      </c>
      <c r="T60" s="97">
        <v>24</v>
      </c>
      <c r="U60" s="97">
        <v>18</v>
      </c>
      <c r="V60" s="97">
        <v>15</v>
      </c>
      <c r="W60" s="97">
        <v>27</v>
      </c>
      <c r="X60" s="147"/>
    </row>
    <row r="61" spans="1:24" s="94" customFormat="1" ht="15" customHeight="1" x14ac:dyDescent="0.2">
      <c r="A61" s="239" t="s">
        <v>110</v>
      </c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</row>
    <row r="62" spans="1:24" s="94" customFormat="1" ht="15" customHeight="1" x14ac:dyDescent="0.2">
      <c r="A62" s="153" t="s">
        <v>139</v>
      </c>
      <c r="B62" s="154" t="s">
        <v>140</v>
      </c>
      <c r="C62" s="152"/>
      <c r="D62" s="155">
        <v>1</v>
      </c>
      <c r="E62" s="93"/>
      <c r="F62" s="93"/>
      <c r="G62" s="155"/>
      <c r="H62" s="155">
        <v>1</v>
      </c>
      <c r="I62" s="144">
        <v>6</v>
      </c>
      <c r="J62" s="93">
        <v>180</v>
      </c>
      <c r="K62" s="93">
        <v>60</v>
      </c>
      <c r="L62" s="93">
        <v>30</v>
      </c>
      <c r="M62" s="93"/>
      <c r="N62" s="93">
        <v>30</v>
      </c>
      <c r="O62" s="93">
        <v>120</v>
      </c>
      <c r="P62" s="95"/>
      <c r="Q62" s="95"/>
      <c r="R62" s="95">
        <v>6</v>
      </c>
      <c r="S62" s="95"/>
      <c r="T62" s="95"/>
      <c r="U62" s="95"/>
      <c r="V62" s="95"/>
      <c r="W62" s="95"/>
      <c r="X62" s="152"/>
    </row>
    <row r="63" spans="1:24" s="94" customFormat="1" ht="15" customHeight="1" x14ac:dyDescent="0.2">
      <c r="A63" s="153" t="s">
        <v>141</v>
      </c>
      <c r="B63" s="154" t="s">
        <v>182</v>
      </c>
      <c r="C63" s="152"/>
      <c r="D63" s="155">
        <v>1</v>
      </c>
      <c r="E63" s="93"/>
      <c r="F63" s="93"/>
      <c r="G63" s="155"/>
      <c r="H63" s="155">
        <v>1</v>
      </c>
      <c r="I63" s="144">
        <v>3</v>
      </c>
      <c r="J63" s="93">
        <v>90</v>
      </c>
      <c r="K63" s="93">
        <v>30</v>
      </c>
      <c r="L63" s="93">
        <v>20</v>
      </c>
      <c r="M63" s="93"/>
      <c r="N63" s="93">
        <v>10</v>
      </c>
      <c r="O63" s="93">
        <v>60</v>
      </c>
      <c r="P63" s="95"/>
      <c r="Q63" s="95"/>
      <c r="R63" s="95">
        <v>3</v>
      </c>
      <c r="S63" s="95"/>
      <c r="T63" s="95"/>
      <c r="U63" s="95"/>
      <c r="V63" s="95"/>
      <c r="W63" s="95"/>
      <c r="X63" s="152"/>
    </row>
    <row r="64" spans="1:24" s="94" customFormat="1" ht="15" customHeight="1" x14ac:dyDescent="0.2">
      <c r="A64" s="153" t="s">
        <v>142</v>
      </c>
      <c r="B64" s="154" t="s">
        <v>183</v>
      </c>
      <c r="C64" s="152"/>
      <c r="D64" s="155">
        <v>1</v>
      </c>
      <c r="E64" s="93"/>
      <c r="F64" s="93"/>
      <c r="G64" s="155"/>
      <c r="H64" s="155">
        <v>1</v>
      </c>
      <c r="I64" s="144">
        <v>3</v>
      </c>
      <c r="J64" s="93">
        <v>90</v>
      </c>
      <c r="K64" s="93">
        <v>30</v>
      </c>
      <c r="L64" s="93">
        <v>20</v>
      </c>
      <c r="M64" s="93"/>
      <c r="N64" s="93">
        <v>10</v>
      </c>
      <c r="O64" s="93">
        <v>60</v>
      </c>
      <c r="P64" s="95"/>
      <c r="Q64" s="95"/>
      <c r="R64" s="95"/>
      <c r="S64" s="95">
        <v>3</v>
      </c>
      <c r="T64" s="95"/>
      <c r="U64" s="95"/>
      <c r="V64" s="95"/>
      <c r="W64" s="95"/>
      <c r="X64" s="152"/>
    </row>
    <row r="65" spans="1:24" s="94" customFormat="1" ht="15" customHeight="1" x14ac:dyDescent="0.2">
      <c r="A65" s="259" t="s">
        <v>143</v>
      </c>
      <c r="B65" s="154" t="s">
        <v>184</v>
      </c>
      <c r="C65" s="152"/>
      <c r="D65" s="155">
        <v>1</v>
      </c>
      <c r="E65" s="93"/>
      <c r="F65" s="93"/>
      <c r="G65" s="155"/>
      <c r="H65" s="155">
        <v>1</v>
      </c>
      <c r="I65" s="144">
        <v>3</v>
      </c>
      <c r="J65" s="93">
        <v>90</v>
      </c>
      <c r="K65" s="93">
        <v>30</v>
      </c>
      <c r="L65" s="93">
        <v>10</v>
      </c>
      <c r="M65" s="93">
        <v>10</v>
      </c>
      <c r="N65" s="93">
        <v>10</v>
      </c>
      <c r="O65" s="93">
        <v>60</v>
      </c>
      <c r="P65" s="95"/>
      <c r="Q65" s="95"/>
      <c r="R65" s="95">
        <v>3</v>
      </c>
      <c r="S65" s="95"/>
      <c r="T65" s="95"/>
      <c r="U65" s="95"/>
      <c r="V65" s="95"/>
      <c r="W65" s="95"/>
      <c r="X65" s="152"/>
    </row>
    <row r="66" spans="1:24" s="94" customFormat="1" ht="15" customHeight="1" x14ac:dyDescent="0.2">
      <c r="A66" s="260"/>
      <c r="B66" s="154" t="s">
        <v>144</v>
      </c>
      <c r="C66" s="152"/>
      <c r="D66" s="155">
        <v>1</v>
      </c>
      <c r="E66" s="93"/>
      <c r="F66" s="93"/>
      <c r="G66" s="155"/>
      <c r="H66" s="155">
        <v>1</v>
      </c>
      <c r="I66" s="144">
        <v>6</v>
      </c>
      <c r="J66" s="93">
        <v>180</v>
      </c>
      <c r="K66" s="93">
        <v>60</v>
      </c>
      <c r="L66" s="93">
        <v>20</v>
      </c>
      <c r="M66" s="93">
        <v>20</v>
      </c>
      <c r="N66" s="93">
        <v>20</v>
      </c>
      <c r="O66" s="93">
        <v>120</v>
      </c>
      <c r="P66" s="95"/>
      <c r="Q66" s="95"/>
      <c r="R66" s="95"/>
      <c r="S66" s="95">
        <v>6</v>
      </c>
      <c r="T66" s="95"/>
      <c r="U66" s="95"/>
      <c r="V66" s="95"/>
      <c r="W66" s="95"/>
      <c r="X66" s="152"/>
    </row>
    <row r="67" spans="1:24" s="94" customFormat="1" ht="15" customHeight="1" x14ac:dyDescent="0.2">
      <c r="A67" s="153" t="s">
        <v>185</v>
      </c>
      <c r="B67" s="154" t="s">
        <v>186</v>
      </c>
      <c r="C67" s="152"/>
      <c r="D67" s="155">
        <v>1</v>
      </c>
      <c r="E67" s="93"/>
      <c r="F67" s="93"/>
      <c r="G67" s="155"/>
      <c r="H67" s="155">
        <v>1</v>
      </c>
      <c r="I67" s="144">
        <v>3</v>
      </c>
      <c r="J67" s="93">
        <v>90</v>
      </c>
      <c r="K67" s="93">
        <v>30</v>
      </c>
      <c r="L67" s="93">
        <v>20</v>
      </c>
      <c r="M67" s="93"/>
      <c r="N67" s="93">
        <v>10</v>
      </c>
      <c r="O67" s="93">
        <v>60</v>
      </c>
      <c r="P67" s="95"/>
      <c r="Q67" s="95"/>
      <c r="R67" s="95"/>
      <c r="S67" s="95">
        <v>3</v>
      </c>
      <c r="T67" s="95"/>
      <c r="U67" s="95"/>
      <c r="V67" s="95"/>
      <c r="W67" s="95"/>
      <c r="X67" s="152"/>
    </row>
    <row r="68" spans="1:24" s="94" customFormat="1" ht="15" customHeight="1" x14ac:dyDescent="0.2">
      <c r="A68" s="153" t="s">
        <v>245</v>
      </c>
      <c r="B68" s="154" t="s">
        <v>256</v>
      </c>
      <c r="C68" s="152"/>
      <c r="D68" s="155">
        <v>1</v>
      </c>
      <c r="E68" s="93"/>
      <c r="F68" s="93"/>
      <c r="G68" s="155">
        <v>1</v>
      </c>
      <c r="H68" s="155"/>
      <c r="I68" s="144">
        <v>3</v>
      </c>
      <c r="J68" s="93">
        <v>90</v>
      </c>
      <c r="K68" s="93">
        <v>30</v>
      </c>
      <c r="L68" s="93">
        <v>20</v>
      </c>
      <c r="M68" s="93"/>
      <c r="N68" s="93">
        <v>10</v>
      </c>
      <c r="O68" s="93">
        <v>60</v>
      </c>
      <c r="P68" s="95"/>
      <c r="Q68" s="95"/>
      <c r="R68" s="95"/>
      <c r="S68" s="95"/>
      <c r="T68" s="95">
        <v>3</v>
      </c>
      <c r="U68" s="95"/>
      <c r="V68" s="95"/>
      <c r="W68" s="95"/>
      <c r="X68" s="152"/>
    </row>
    <row r="69" spans="1:24" s="94" customFormat="1" ht="15" customHeight="1" x14ac:dyDescent="0.2">
      <c r="A69" s="153" t="s">
        <v>246</v>
      </c>
      <c r="B69" s="154" t="s">
        <v>255</v>
      </c>
      <c r="C69" s="152"/>
      <c r="D69" s="155">
        <v>1</v>
      </c>
      <c r="E69" s="93"/>
      <c r="F69" s="93"/>
      <c r="G69" s="155">
        <v>1</v>
      </c>
      <c r="H69" s="155"/>
      <c r="I69" s="144">
        <v>3</v>
      </c>
      <c r="J69" s="93">
        <v>90</v>
      </c>
      <c r="K69" s="93">
        <v>30</v>
      </c>
      <c r="L69" s="93">
        <v>20</v>
      </c>
      <c r="M69" s="93"/>
      <c r="N69" s="93">
        <v>10</v>
      </c>
      <c r="O69" s="93">
        <v>60</v>
      </c>
      <c r="P69" s="95"/>
      <c r="Q69" s="95"/>
      <c r="R69" s="95"/>
      <c r="S69" s="95"/>
      <c r="T69" s="95"/>
      <c r="U69" s="95">
        <v>3</v>
      </c>
      <c r="V69" s="95"/>
      <c r="W69" s="95"/>
      <c r="X69" s="152"/>
    </row>
    <row r="70" spans="1:24" s="94" customFormat="1" ht="15" customHeight="1" x14ac:dyDescent="0.2">
      <c r="A70" s="153" t="s">
        <v>247</v>
      </c>
      <c r="B70" s="154" t="s">
        <v>258</v>
      </c>
      <c r="C70" s="152"/>
      <c r="D70" s="155">
        <v>1</v>
      </c>
      <c r="E70" s="93"/>
      <c r="F70" s="93"/>
      <c r="G70" s="155">
        <v>1</v>
      </c>
      <c r="H70" s="155"/>
      <c r="I70" s="144">
        <v>3</v>
      </c>
      <c r="J70" s="93">
        <v>90</v>
      </c>
      <c r="K70" s="93">
        <v>30</v>
      </c>
      <c r="L70" s="93">
        <v>20</v>
      </c>
      <c r="M70" s="93"/>
      <c r="N70" s="93">
        <v>10</v>
      </c>
      <c r="O70" s="93">
        <v>60</v>
      </c>
      <c r="P70" s="95"/>
      <c r="Q70" s="95"/>
      <c r="R70" s="95"/>
      <c r="S70" s="95"/>
      <c r="T70" s="95"/>
      <c r="U70" s="95">
        <v>3</v>
      </c>
      <c r="V70" s="95"/>
      <c r="W70" s="95"/>
      <c r="X70" s="152"/>
    </row>
    <row r="71" spans="1:24" s="94" customFormat="1" ht="15" customHeight="1" x14ac:dyDescent="0.2">
      <c r="A71" s="153" t="s">
        <v>248</v>
      </c>
      <c r="B71" s="154" t="s">
        <v>257</v>
      </c>
      <c r="C71" s="152"/>
      <c r="D71" s="155">
        <v>1</v>
      </c>
      <c r="E71" s="93"/>
      <c r="F71" s="93"/>
      <c r="G71" s="155">
        <v>1</v>
      </c>
      <c r="H71" s="155"/>
      <c r="I71" s="144">
        <v>3</v>
      </c>
      <c r="J71" s="93">
        <v>90</v>
      </c>
      <c r="K71" s="93">
        <v>30</v>
      </c>
      <c r="L71" s="93">
        <v>20</v>
      </c>
      <c r="M71" s="93"/>
      <c r="N71" s="93">
        <v>10</v>
      </c>
      <c r="O71" s="93">
        <v>60</v>
      </c>
      <c r="P71" s="95"/>
      <c r="Q71" s="95"/>
      <c r="R71" s="95"/>
      <c r="S71" s="95"/>
      <c r="T71" s="95"/>
      <c r="U71" s="95">
        <v>3</v>
      </c>
      <c r="V71" s="95"/>
      <c r="W71" s="95"/>
      <c r="X71" s="152"/>
    </row>
    <row r="72" spans="1:24" s="94" customFormat="1" ht="15" customHeight="1" x14ac:dyDescent="0.2">
      <c r="A72" s="259" t="s">
        <v>249</v>
      </c>
      <c r="B72" s="154" t="s">
        <v>259</v>
      </c>
      <c r="C72" s="152"/>
      <c r="D72" s="155">
        <v>1</v>
      </c>
      <c r="E72" s="93"/>
      <c r="F72" s="93"/>
      <c r="G72" s="155">
        <v>1</v>
      </c>
      <c r="H72" s="155"/>
      <c r="I72" s="144">
        <v>3</v>
      </c>
      <c r="J72" s="93">
        <v>90</v>
      </c>
      <c r="K72" s="93">
        <v>30</v>
      </c>
      <c r="L72" s="93">
        <v>20</v>
      </c>
      <c r="M72" s="93"/>
      <c r="N72" s="93">
        <v>10</v>
      </c>
      <c r="O72" s="93">
        <v>60</v>
      </c>
      <c r="P72" s="95"/>
      <c r="Q72" s="95"/>
      <c r="R72" s="95"/>
      <c r="S72" s="95"/>
      <c r="T72" s="95">
        <v>3</v>
      </c>
      <c r="U72" s="95"/>
      <c r="V72" s="95"/>
      <c r="W72" s="95"/>
      <c r="X72" s="152"/>
    </row>
    <row r="73" spans="1:24" s="94" customFormat="1" ht="15" customHeight="1" x14ac:dyDescent="0.2">
      <c r="A73" s="260"/>
      <c r="B73" s="154" t="s">
        <v>260</v>
      </c>
      <c r="C73" s="152"/>
      <c r="D73" s="155">
        <v>1</v>
      </c>
      <c r="E73" s="93"/>
      <c r="F73" s="93"/>
      <c r="G73" s="155">
        <v>1</v>
      </c>
      <c r="H73" s="155"/>
      <c r="I73" s="144">
        <v>3</v>
      </c>
      <c r="J73" s="93">
        <v>90</v>
      </c>
      <c r="K73" s="93">
        <v>30</v>
      </c>
      <c r="L73" s="93">
        <v>20</v>
      </c>
      <c r="M73" s="93"/>
      <c r="N73" s="93">
        <v>10</v>
      </c>
      <c r="O73" s="93">
        <v>60</v>
      </c>
      <c r="P73" s="95"/>
      <c r="Q73" s="95"/>
      <c r="R73" s="95"/>
      <c r="S73" s="95"/>
      <c r="T73" s="95"/>
      <c r="U73" s="95">
        <v>3</v>
      </c>
      <c r="V73" s="95"/>
      <c r="W73" s="95"/>
      <c r="X73" s="152"/>
    </row>
    <row r="74" spans="1:24" s="94" customFormat="1" ht="15" customHeight="1" x14ac:dyDescent="0.2">
      <c r="A74" s="153" t="s">
        <v>250</v>
      </c>
      <c r="B74" s="154" t="s">
        <v>261</v>
      </c>
      <c r="C74" s="152"/>
      <c r="D74" s="155">
        <v>1</v>
      </c>
      <c r="E74" s="93"/>
      <c r="F74" s="93"/>
      <c r="G74" s="155">
        <v>1</v>
      </c>
      <c r="H74" s="155"/>
      <c r="I74" s="144">
        <v>3</v>
      </c>
      <c r="J74" s="93">
        <v>90</v>
      </c>
      <c r="K74" s="93">
        <v>30</v>
      </c>
      <c r="L74" s="93">
        <v>20</v>
      </c>
      <c r="M74" s="93"/>
      <c r="N74" s="93">
        <v>10</v>
      </c>
      <c r="O74" s="93">
        <v>60</v>
      </c>
      <c r="P74" s="95"/>
      <c r="Q74" s="95"/>
      <c r="R74" s="95"/>
      <c r="S74" s="95"/>
      <c r="T74" s="95"/>
      <c r="U74" s="95"/>
      <c r="V74" s="95">
        <v>3</v>
      </c>
      <c r="W74" s="95"/>
      <c r="X74" s="152"/>
    </row>
    <row r="75" spans="1:24" s="94" customFormat="1" ht="15" customHeight="1" x14ac:dyDescent="0.2">
      <c r="A75" s="153" t="s">
        <v>251</v>
      </c>
      <c r="B75" s="154" t="s">
        <v>262</v>
      </c>
      <c r="C75" s="152"/>
      <c r="D75" s="155">
        <v>1</v>
      </c>
      <c r="E75" s="93"/>
      <c r="F75" s="93"/>
      <c r="G75" s="93"/>
      <c r="H75" s="155">
        <v>1</v>
      </c>
      <c r="I75" s="144">
        <v>3</v>
      </c>
      <c r="J75" s="93">
        <v>90</v>
      </c>
      <c r="K75" s="93">
        <v>30</v>
      </c>
      <c r="L75" s="93">
        <v>20</v>
      </c>
      <c r="M75" s="93"/>
      <c r="N75" s="93">
        <v>10</v>
      </c>
      <c r="O75" s="93">
        <v>60</v>
      </c>
      <c r="P75" s="95"/>
      <c r="Q75" s="95"/>
      <c r="R75" s="95"/>
      <c r="S75" s="95"/>
      <c r="T75" s="95"/>
      <c r="U75" s="95"/>
      <c r="V75" s="95"/>
      <c r="W75" s="95">
        <v>3</v>
      </c>
      <c r="X75" s="152"/>
    </row>
    <row r="76" spans="1:24" s="94" customFormat="1" ht="15" customHeight="1" x14ac:dyDescent="0.2">
      <c r="A76" s="153" t="s">
        <v>252</v>
      </c>
      <c r="B76" s="154" t="s">
        <v>261</v>
      </c>
      <c r="C76" s="152"/>
      <c r="D76" s="155">
        <v>1</v>
      </c>
      <c r="E76" s="93"/>
      <c r="F76" s="93"/>
      <c r="G76" s="93">
        <v>1</v>
      </c>
      <c r="H76" s="155"/>
      <c r="I76" s="144">
        <v>6</v>
      </c>
      <c r="J76" s="93">
        <v>180</v>
      </c>
      <c r="K76" s="93">
        <v>60</v>
      </c>
      <c r="L76" s="93">
        <v>30</v>
      </c>
      <c r="M76" s="93"/>
      <c r="N76" s="93">
        <v>30</v>
      </c>
      <c r="O76" s="93">
        <v>120</v>
      </c>
      <c r="P76" s="95"/>
      <c r="Q76" s="95"/>
      <c r="R76" s="95"/>
      <c r="S76" s="95"/>
      <c r="T76" s="95"/>
      <c r="U76" s="95"/>
      <c r="V76" s="95">
        <v>6</v>
      </c>
      <c r="W76" s="95"/>
      <c r="X76" s="152"/>
    </row>
    <row r="77" spans="1:24" s="94" customFormat="1" ht="15" customHeight="1" x14ac:dyDescent="0.2">
      <c r="A77" s="153" t="s">
        <v>253</v>
      </c>
      <c r="B77" s="154" t="s">
        <v>261</v>
      </c>
      <c r="C77" s="152"/>
      <c r="D77" s="155">
        <v>1</v>
      </c>
      <c r="E77" s="93"/>
      <c r="F77" s="93"/>
      <c r="G77" s="93">
        <v>1</v>
      </c>
      <c r="H77" s="155"/>
      <c r="I77" s="144">
        <v>6</v>
      </c>
      <c r="J77" s="93">
        <v>180</v>
      </c>
      <c r="K77" s="93">
        <v>60</v>
      </c>
      <c r="L77" s="93">
        <v>30</v>
      </c>
      <c r="M77" s="93"/>
      <c r="N77" s="93">
        <v>30</v>
      </c>
      <c r="O77" s="93">
        <v>120</v>
      </c>
      <c r="P77" s="95"/>
      <c r="Q77" s="95"/>
      <c r="R77" s="95"/>
      <c r="S77" s="95"/>
      <c r="T77" s="95"/>
      <c r="U77" s="95"/>
      <c r="V77" s="95">
        <v>6</v>
      </c>
      <c r="W77" s="95"/>
      <c r="X77" s="152"/>
    </row>
    <row r="78" spans="1:24" s="94" customFormat="1" ht="12.75" customHeight="1" x14ac:dyDescent="0.2">
      <c r="A78" s="262" t="s">
        <v>135</v>
      </c>
      <c r="B78" s="262"/>
      <c r="C78" s="96"/>
      <c r="D78" s="169">
        <v>16</v>
      </c>
      <c r="E78" s="170"/>
      <c r="F78" s="96"/>
      <c r="G78" s="96">
        <v>9</v>
      </c>
      <c r="H78" s="96">
        <v>7</v>
      </c>
      <c r="I78" s="97">
        <f>SUM(I62:I77)</f>
        <v>60</v>
      </c>
      <c r="J78" s="171">
        <f>SUM(J62:J77)</f>
        <v>1800</v>
      </c>
      <c r="K78" s="171">
        <f>SUM(K62:K77)</f>
        <v>600</v>
      </c>
      <c r="L78" s="171">
        <v>340</v>
      </c>
      <c r="M78" s="171">
        <v>30</v>
      </c>
      <c r="N78" s="171">
        <v>230</v>
      </c>
      <c r="O78" s="172">
        <f>SUM(O62:O77)</f>
        <v>1200</v>
      </c>
      <c r="P78" s="97"/>
      <c r="Q78" s="97"/>
      <c r="R78" s="97">
        <v>12</v>
      </c>
      <c r="S78" s="97">
        <v>12</v>
      </c>
      <c r="T78" s="97">
        <v>6</v>
      </c>
      <c r="U78" s="97">
        <v>12</v>
      </c>
      <c r="V78" s="97">
        <v>15</v>
      </c>
      <c r="W78" s="97">
        <v>3</v>
      </c>
      <c r="X78" s="173"/>
    </row>
    <row r="79" spans="1:24" s="94" customFormat="1" ht="12.75" customHeight="1" x14ac:dyDescent="0.2">
      <c r="A79" s="261" t="s">
        <v>111</v>
      </c>
      <c r="B79" s="261"/>
      <c r="C79" s="261"/>
      <c r="D79" s="261"/>
      <c r="E79" s="261"/>
      <c r="F79" s="261"/>
      <c r="G79" s="261"/>
      <c r="H79" s="261"/>
      <c r="I79" s="174">
        <f>I60+I78</f>
        <v>240</v>
      </c>
      <c r="J79" s="175">
        <f>J78+J60</f>
        <v>7200</v>
      </c>
      <c r="K79" s="175">
        <f>K60+K78</f>
        <v>2738</v>
      </c>
      <c r="L79" s="175">
        <f>L60+L78</f>
        <v>1216</v>
      </c>
      <c r="M79" s="175">
        <v>510</v>
      </c>
      <c r="N79" s="175">
        <f>N60+N78</f>
        <v>1012</v>
      </c>
      <c r="O79" s="175">
        <f>O60+O78</f>
        <v>4462</v>
      </c>
      <c r="P79" s="174">
        <f>P60+P78</f>
        <v>30</v>
      </c>
      <c r="Q79" s="174">
        <f>Q60+Q78</f>
        <v>30</v>
      </c>
      <c r="R79" s="174">
        <v>30</v>
      </c>
      <c r="S79" s="174">
        <f>S60+S78</f>
        <v>30</v>
      </c>
      <c r="T79" s="174">
        <v>30</v>
      </c>
      <c r="U79" s="174">
        <v>30</v>
      </c>
      <c r="V79" s="174">
        <v>30</v>
      </c>
      <c r="W79" s="174">
        <v>30</v>
      </c>
      <c r="X79" s="176"/>
    </row>
    <row r="80" spans="1:24" s="94" customFormat="1" ht="14.25" customHeight="1" x14ac:dyDescent="0.2">
      <c r="A80" s="262" t="s">
        <v>112</v>
      </c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149">
        <v>3</v>
      </c>
      <c r="Q80" s="149">
        <v>3</v>
      </c>
      <c r="R80" s="149">
        <v>1</v>
      </c>
      <c r="S80" s="149">
        <v>3</v>
      </c>
      <c r="T80" s="149">
        <v>3</v>
      </c>
      <c r="U80" s="149">
        <v>1</v>
      </c>
      <c r="V80" s="149">
        <v>3</v>
      </c>
      <c r="W80" s="149">
        <v>1</v>
      </c>
      <c r="X80" s="150"/>
    </row>
    <row r="81" spans="1:24" s="94" customFormat="1" ht="14.25" customHeight="1" x14ac:dyDescent="0.2">
      <c r="A81" s="262" t="s">
        <v>113</v>
      </c>
      <c r="B81" s="262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149">
        <v>7</v>
      </c>
      <c r="Q81" s="149">
        <v>7</v>
      </c>
      <c r="R81" s="149">
        <v>8</v>
      </c>
      <c r="S81" s="149">
        <v>5</v>
      </c>
      <c r="T81" s="149">
        <v>5</v>
      </c>
      <c r="U81" s="149">
        <v>8</v>
      </c>
      <c r="V81" s="149">
        <v>3</v>
      </c>
      <c r="W81" s="149">
        <v>4</v>
      </c>
      <c r="X81" s="150"/>
    </row>
    <row r="82" spans="1:24" s="94" customFormat="1" ht="12.75" customHeight="1" x14ac:dyDescent="0.2">
      <c r="A82" s="262" t="s">
        <v>114</v>
      </c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149"/>
      <c r="Q82" s="149"/>
      <c r="R82" s="149"/>
      <c r="S82" s="149"/>
      <c r="T82" s="149"/>
      <c r="U82" s="149"/>
      <c r="V82" s="149"/>
      <c r="W82" s="149"/>
      <c r="X82" s="150"/>
    </row>
    <row r="83" spans="1:24" x14ac:dyDescent="0.2">
      <c r="A83" s="262" t="s">
        <v>115</v>
      </c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149"/>
      <c r="Q83" s="149"/>
      <c r="R83" s="149">
        <v>1</v>
      </c>
      <c r="S83" s="149">
        <v>2</v>
      </c>
      <c r="T83" s="149">
        <v>3</v>
      </c>
      <c r="U83" s="149">
        <v>1</v>
      </c>
      <c r="V83" s="149">
        <v>3</v>
      </c>
      <c r="W83" s="149">
        <v>1</v>
      </c>
      <c r="X83" s="150"/>
    </row>
    <row r="84" spans="1:24" x14ac:dyDescent="0.2">
      <c r="A84" s="257" t="s">
        <v>136</v>
      </c>
      <c r="B84" s="258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8"/>
      <c r="P84" s="149">
        <v>6</v>
      </c>
      <c r="Q84" s="149">
        <v>9</v>
      </c>
      <c r="R84" s="149">
        <v>3</v>
      </c>
      <c r="S84" s="149">
        <v>2</v>
      </c>
      <c r="T84" s="149">
        <v>5</v>
      </c>
      <c r="U84" s="149">
        <v>7</v>
      </c>
      <c r="V84" s="149">
        <v>3</v>
      </c>
      <c r="W84" s="149">
        <v>2</v>
      </c>
      <c r="X84" s="150"/>
    </row>
    <row r="85" spans="1:24" ht="12.75" customHeight="1" x14ac:dyDescent="0.2">
      <c r="A85" s="262" t="s">
        <v>137</v>
      </c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149">
        <v>3</v>
      </c>
      <c r="Q85" s="149"/>
      <c r="R85" s="149">
        <v>4</v>
      </c>
      <c r="S85" s="149">
        <v>3</v>
      </c>
      <c r="T85" s="149"/>
      <c r="U85" s="149">
        <v>1</v>
      </c>
      <c r="V85" s="149"/>
      <c r="W85" s="149">
        <v>1</v>
      </c>
      <c r="X85" s="150"/>
    </row>
    <row r="86" spans="1:24" ht="15" customHeight="1" x14ac:dyDescent="0.2">
      <c r="A86" s="98"/>
      <c r="B86" s="98"/>
      <c r="C86" s="98"/>
      <c r="D86" s="98"/>
      <c r="E86" s="98"/>
      <c r="F86" s="98"/>
      <c r="G86" s="98"/>
      <c r="H86" s="99"/>
      <c r="I86" s="98"/>
      <c r="J86" s="98"/>
      <c r="K86" s="98"/>
      <c r="L86" s="98"/>
      <c r="M86" s="98"/>
      <c r="N86" s="98"/>
      <c r="O86" s="98"/>
      <c r="P86" s="100"/>
      <c r="Q86" s="100"/>
      <c r="R86" s="100"/>
      <c r="S86" s="100"/>
      <c r="T86" s="100"/>
      <c r="U86" s="100"/>
      <c r="V86" s="100"/>
      <c r="W86" s="100"/>
      <c r="X86" s="101"/>
    </row>
    <row r="87" spans="1:24" ht="12.75" customHeight="1" x14ac:dyDescent="0.2">
      <c r="A87" s="102" t="s">
        <v>116</v>
      </c>
      <c r="B87" s="99"/>
      <c r="C87" s="103"/>
      <c r="D87" s="103"/>
      <c r="E87" s="104"/>
      <c r="F87" s="103"/>
      <c r="G87" s="103"/>
      <c r="H87" s="103"/>
      <c r="I87" s="105"/>
      <c r="J87" s="103"/>
      <c r="K87" s="103"/>
      <c r="L87" s="103"/>
      <c r="M87" s="103"/>
      <c r="N87" s="103"/>
      <c r="O87" s="103"/>
      <c r="P87" s="106"/>
      <c r="Q87" s="106"/>
      <c r="R87" s="106"/>
      <c r="S87" s="106"/>
      <c r="T87" s="106"/>
      <c r="U87" s="106"/>
      <c r="V87" s="106"/>
      <c r="W87" s="106"/>
      <c r="X87" s="107"/>
    </row>
    <row r="88" spans="1:24" ht="12.75" customHeight="1" x14ac:dyDescent="0.2">
      <c r="A88" s="108"/>
      <c r="B88" s="109" t="s">
        <v>150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270" t="s">
        <v>152</v>
      </c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</row>
    <row r="89" spans="1:24" ht="12.75" customHeight="1" x14ac:dyDescent="0.2">
      <c r="A89" s="108"/>
      <c r="B89" s="109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9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</row>
    <row r="90" spans="1:24" ht="12.75" customHeight="1" x14ac:dyDescent="0.2">
      <c r="A90" s="270" t="s">
        <v>117</v>
      </c>
      <c r="B90" s="270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</row>
    <row r="91" spans="1:24" ht="12.75" customHeight="1" x14ac:dyDescent="0.2">
      <c r="A91" s="108"/>
      <c r="B91" s="109" t="s">
        <v>118</v>
      </c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270" t="s">
        <v>119</v>
      </c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</row>
    <row r="92" spans="1:24" ht="12.75" customHeight="1" x14ac:dyDescent="0.2">
      <c r="A92" s="108"/>
      <c r="B92" s="270" t="s">
        <v>120</v>
      </c>
      <c r="C92" s="270"/>
      <c r="D92" s="270"/>
      <c r="E92" s="108"/>
      <c r="F92" s="108"/>
      <c r="G92" s="108"/>
      <c r="H92" s="108"/>
      <c r="I92" s="108"/>
      <c r="J92" s="108"/>
      <c r="K92" s="108"/>
      <c r="L92" s="108"/>
      <c r="M92" s="270" t="s">
        <v>121</v>
      </c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</row>
    <row r="93" spans="1:24" ht="12.75" customHeight="1" x14ac:dyDescent="0.2">
      <c r="B93" s="91" t="s">
        <v>145</v>
      </c>
      <c r="M93" s="269" t="s">
        <v>146</v>
      </c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</row>
    <row r="94" spans="1:24" ht="12.75" customHeight="1" x14ac:dyDescent="0.2">
      <c r="B94" s="111" t="s">
        <v>122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ht="12.75" customHeight="1" x14ac:dyDescent="0.2"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ht="12.75" customHeight="1" x14ac:dyDescent="0.2"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2:24" ht="9" customHeight="1" x14ac:dyDescent="0.2">
      <c r="B97" s="112"/>
      <c r="C97" s="112"/>
      <c r="D97" s="112"/>
    </row>
    <row r="98" spans="2:24" ht="10.5" customHeight="1" x14ac:dyDescent="0.2"/>
    <row r="99" spans="2:24" ht="9.75" customHeight="1" x14ac:dyDescent="0.2">
      <c r="B99" s="112"/>
      <c r="C99" s="112"/>
      <c r="D99" s="112"/>
      <c r="E99" s="112"/>
      <c r="F99" s="111"/>
      <c r="G99" s="111"/>
      <c r="H99" s="112"/>
      <c r="I99" s="112"/>
      <c r="J99" s="112"/>
      <c r="K99" s="112"/>
    </row>
    <row r="100" spans="2:24" ht="12.75" customHeight="1" x14ac:dyDescent="0.2"/>
    <row r="101" spans="2:24" ht="18.75" customHeight="1" x14ac:dyDescent="0.2"/>
    <row r="102" spans="2:24" ht="12.75" customHeight="1" x14ac:dyDescent="0.2"/>
    <row r="103" spans="2:24" ht="6.75" customHeight="1" x14ac:dyDescent="0.2"/>
    <row r="104" spans="2:24" ht="12.75" customHeight="1" x14ac:dyDescent="0.2"/>
    <row r="105" spans="2:24" ht="8.25" customHeight="1" x14ac:dyDescent="0.2"/>
    <row r="107" spans="2:24" ht="12.75" customHeight="1" x14ac:dyDescent="0.2"/>
    <row r="109" spans="2:24" ht="25.5" customHeight="1" x14ac:dyDescent="0.2"/>
    <row r="110" spans="2:24" ht="25.5" customHeight="1" x14ac:dyDescent="0.2"/>
    <row r="111" spans="2:24" s="110" customFormat="1" ht="12.75" customHeight="1" x14ac:dyDescent="0.2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</row>
    <row r="113" spans="2:24" s="110" customFormat="1" ht="12.75" customHeight="1" x14ac:dyDescent="0.2"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</row>
  </sheetData>
  <mergeCells count="105">
    <mergeCell ref="M93:X93"/>
    <mergeCell ref="A85:O85"/>
    <mergeCell ref="M88:X88"/>
    <mergeCell ref="A90:B90"/>
    <mergeCell ref="M91:X91"/>
    <mergeCell ref="B92:D92"/>
    <mergeCell ref="M92:X92"/>
    <mergeCell ref="U6:U7"/>
    <mergeCell ref="A78:B78"/>
    <mergeCell ref="A3:A7"/>
    <mergeCell ref="C3:H3"/>
    <mergeCell ref="E5:E7"/>
    <mergeCell ref="F5:F7"/>
    <mergeCell ref="A65:A66"/>
    <mergeCell ref="A34:A35"/>
    <mergeCell ref="B34:B35"/>
    <mergeCell ref="B3:B7"/>
    <mergeCell ref="A16:A17"/>
    <mergeCell ref="C4:C7"/>
    <mergeCell ref="B48:B49"/>
    <mergeCell ref="B42:B43"/>
    <mergeCell ref="C16:C17"/>
    <mergeCell ref="D16:D17"/>
    <mergeCell ref="R4:S4"/>
    <mergeCell ref="A84:B84"/>
    <mergeCell ref="A72:A73"/>
    <mergeCell ref="A79:H79"/>
    <mergeCell ref="A80:O80"/>
    <mergeCell ref="A81:O81"/>
    <mergeCell ref="A82:O82"/>
    <mergeCell ref="A83:O83"/>
    <mergeCell ref="E16:E17"/>
    <mergeCell ref="F16:F17"/>
    <mergeCell ref="G16:G17"/>
    <mergeCell ref="I16:I17"/>
    <mergeCell ref="J16:J17"/>
    <mergeCell ref="H16:H17"/>
    <mergeCell ref="K16:K17"/>
    <mergeCell ref="L16:L17"/>
    <mergeCell ref="A26:A27"/>
    <mergeCell ref="B26:B27"/>
    <mergeCell ref="M16:M17"/>
    <mergeCell ref="N16:N17"/>
    <mergeCell ref="O16:O17"/>
    <mergeCell ref="D4:D7"/>
    <mergeCell ref="B2:S2"/>
    <mergeCell ref="W6:W7"/>
    <mergeCell ref="R6:R7"/>
    <mergeCell ref="S6:S7"/>
    <mergeCell ref="P3:W3"/>
    <mergeCell ref="V6:V7"/>
    <mergeCell ref="O4:O7"/>
    <mergeCell ref="H4:H7"/>
    <mergeCell ref="J4:J7"/>
    <mergeCell ref="K4:N4"/>
    <mergeCell ref="P4:Q4"/>
    <mergeCell ref="P6:P7"/>
    <mergeCell ref="Q6:Q7"/>
    <mergeCell ref="I3:I7"/>
    <mergeCell ref="J3:O3"/>
    <mergeCell ref="A8:X8"/>
    <mergeCell ref="A61:X61"/>
    <mergeCell ref="G4:G7"/>
    <mergeCell ref="L5:N5"/>
    <mergeCell ref="L6:L7"/>
    <mergeCell ref="M6:M7"/>
    <mergeCell ref="N6:N7"/>
    <mergeCell ref="T4:U4"/>
    <mergeCell ref="V4:W4"/>
    <mergeCell ref="P5:W5"/>
    <mergeCell ref="B16:B17"/>
    <mergeCell ref="X16:X17"/>
    <mergeCell ref="X3:X7"/>
    <mergeCell ref="K5:K7"/>
    <mergeCell ref="T6:T7"/>
    <mergeCell ref="E4:F4"/>
    <mergeCell ref="A20:A23"/>
    <mergeCell ref="A48:A49"/>
    <mergeCell ref="X29:X30"/>
    <mergeCell ref="A29:A30"/>
    <mergeCell ref="B29:B30"/>
    <mergeCell ref="B20:B23"/>
    <mergeCell ref="X20:X23"/>
    <mergeCell ref="X48:X49"/>
    <mergeCell ref="X34:X35"/>
    <mergeCell ref="A36:A37"/>
    <mergeCell ref="B36:B37"/>
    <mergeCell ref="X36:X37"/>
    <mergeCell ref="A42:A43"/>
    <mergeCell ref="X42:X43"/>
    <mergeCell ref="A12:A13"/>
    <mergeCell ref="B12:B13"/>
    <mergeCell ref="X12:X13"/>
    <mergeCell ref="A14:A15"/>
    <mergeCell ref="B14:B15"/>
    <mergeCell ref="X14:X15"/>
    <mergeCell ref="V16:V17"/>
    <mergeCell ref="W16:W17"/>
    <mergeCell ref="X26:X27"/>
    <mergeCell ref="Q16:Q17"/>
    <mergeCell ref="R16:R17"/>
    <mergeCell ref="S16:S17"/>
    <mergeCell ref="T16:T17"/>
    <mergeCell ref="U16:U17"/>
    <mergeCell ref="P16:P17"/>
  </mergeCells>
  <phoneticPr fontId="19" type="noConversion"/>
  <printOptions horizontalCentered="1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H33"/>
  <sheetViews>
    <sheetView showGridLines="0" showZeros="0" zoomScaleNormal="100" zoomScaleSheetLayoutView="100" workbookViewId="0">
      <selection activeCell="AF15" sqref="AF15"/>
    </sheetView>
  </sheetViews>
  <sheetFormatPr defaultColWidth="9" defaultRowHeight="12.75" x14ac:dyDescent="0.2"/>
  <cols>
    <col min="1" max="1" width="4.28515625" style="1" bestFit="1" customWidth="1"/>
    <col min="2" max="2" width="6.42578125" style="1" bestFit="1" customWidth="1"/>
    <col min="3" max="3" width="35.5703125" style="1" customWidth="1"/>
    <col min="4" max="4" width="8.85546875" style="1" customWidth="1"/>
    <col min="5" max="5" width="5.28515625" style="1" customWidth="1"/>
    <col min="6" max="6" width="4.28515625" style="1" customWidth="1"/>
    <col min="7" max="7" width="5.42578125" style="1" customWidth="1"/>
    <col min="8" max="8" width="4.85546875" style="1" customWidth="1"/>
    <col min="9" max="9" width="4" style="1" bestFit="1" customWidth="1"/>
    <col min="10" max="10" width="3.5703125" style="1" customWidth="1"/>
    <col min="11" max="11" width="4" style="1" bestFit="1" customWidth="1"/>
    <col min="12" max="12" width="5.140625" style="1" customWidth="1"/>
    <col min="13" max="15" width="2.5703125" style="1" customWidth="1"/>
    <col min="16" max="16" width="2.85546875" style="1" customWidth="1"/>
    <col min="17" max="17" width="2.5703125" style="1" customWidth="1"/>
    <col min="18" max="18" width="2.7109375" style="1" customWidth="1"/>
    <col min="19" max="19" width="4.28515625" style="1" customWidth="1"/>
    <col min="20" max="20" width="5.28515625" style="1" customWidth="1"/>
    <col min="21" max="21" width="4.85546875" style="1" customWidth="1"/>
    <col min="22" max="22" width="4" style="1" bestFit="1" customWidth="1"/>
    <col min="23" max="23" width="3.5703125" style="1" customWidth="1"/>
    <col min="24" max="24" width="4" style="1" bestFit="1" customWidth="1"/>
    <col min="25" max="25" width="4.7109375" style="1" customWidth="1"/>
    <col min="26" max="31" width="2.5703125" style="1" customWidth="1"/>
    <col min="32" max="33" width="7" style="1" customWidth="1"/>
    <col min="34" max="16384" width="9" style="1"/>
  </cols>
  <sheetData>
    <row r="1" spans="1:34" ht="12.75" customHeight="1" x14ac:dyDescent="0.2">
      <c r="A1" s="280" t="s">
        <v>147</v>
      </c>
      <c r="B1" s="280"/>
      <c r="C1" s="280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7"/>
    </row>
    <row r="2" spans="1:34" ht="15.75" customHeight="1" x14ac:dyDescent="0.2">
      <c r="A2" s="280"/>
      <c r="B2" s="280"/>
      <c r="C2" s="280"/>
      <c r="D2" s="280" t="s">
        <v>1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6"/>
    </row>
    <row r="3" spans="1:34" ht="16.5" customHeight="1" x14ac:dyDescent="0.2">
      <c r="A3" s="280"/>
      <c r="B3" s="280"/>
      <c r="C3" s="280"/>
      <c r="D3" s="2"/>
      <c r="E3" s="2"/>
      <c r="F3" s="2"/>
      <c r="G3" s="2"/>
      <c r="H3" s="2"/>
      <c r="I3" s="2"/>
      <c r="J3" s="2"/>
      <c r="M3" s="280" t="s">
        <v>2</v>
      </c>
      <c r="N3" s="280"/>
      <c r="O3" s="280" t="s">
        <v>126</v>
      </c>
      <c r="P3" s="280"/>
      <c r="Q3" s="280"/>
      <c r="R3" s="280"/>
      <c r="S3" s="280"/>
      <c r="T3" s="280" t="s">
        <v>3</v>
      </c>
      <c r="U3" s="280"/>
      <c r="V3" s="280"/>
      <c r="W3" s="280"/>
      <c r="X3" s="280"/>
      <c r="Y3" s="280"/>
      <c r="Z3" s="2"/>
      <c r="AA3" s="2"/>
      <c r="AB3" s="2"/>
      <c r="AC3" s="2"/>
      <c r="AD3" s="2"/>
      <c r="AE3" s="2"/>
      <c r="AF3" s="2"/>
      <c r="AG3" s="2"/>
    </row>
    <row r="4" spans="1:34" ht="29.25" customHeight="1" x14ac:dyDescent="0.2">
      <c r="A4" s="280"/>
      <c r="B4" s="280"/>
      <c r="C4" s="280"/>
      <c r="D4" s="279" t="s">
        <v>4</v>
      </c>
      <c r="E4" s="279"/>
      <c r="F4" s="279"/>
      <c r="G4" s="279"/>
      <c r="H4" s="282" t="s">
        <v>65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4"/>
      <c r="W4" s="288" t="s">
        <v>5</v>
      </c>
      <c r="X4" s="288"/>
      <c r="Y4" s="288"/>
      <c r="Z4" s="288"/>
      <c r="AA4" s="288"/>
      <c r="AB4" s="288"/>
      <c r="AC4" s="289" t="s">
        <v>6</v>
      </c>
      <c r="AD4" s="290"/>
      <c r="AE4" s="290"/>
      <c r="AF4" s="291"/>
      <c r="AG4" s="8"/>
    </row>
    <row r="5" spans="1:34" ht="15.75" customHeight="1" x14ac:dyDescent="0.2">
      <c r="A5" s="280"/>
      <c r="B5" s="280"/>
      <c r="C5" s="280"/>
      <c r="D5" s="279" t="s">
        <v>138</v>
      </c>
      <c r="E5" s="279"/>
      <c r="F5" s="279"/>
      <c r="G5" s="279"/>
      <c r="H5" s="285" t="s">
        <v>64</v>
      </c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7"/>
      <c r="W5" s="295" t="s">
        <v>7</v>
      </c>
      <c r="X5" s="295"/>
      <c r="Y5" s="295"/>
      <c r="Z5" s="295"/>
      <c r="AA5" s="295"/>
      <c r="AB5" s="295"/>
      <c r="AC5" s="296">
        <v>1</v>
      </c>
      <c r="AD5" s="297"/>
      <c r="AE5" s="297"/>
      <c r="AF5" s="298"/>
      <c r="AG5" s="9"/>
    </row>
    <row r="6" spans="1:34" ht="15.75" customHeight="1" x14ac:dyDescent="0.2">
      <c r="A6" s="276" t="s">
        <v>8</v>
      </c>
      <c r="B6" s="276" t="s">
        <v>9</v>
      </c>
      <c r="C6" s="277" t="s">
        <v>10</v>
      </c>
      <c r="D6" s="278" t="s">
        <v>11</v>
      </c>
      <c r="E6" s="134"/>
      <c r="F6" s="292" t="s">
        <v>12</v>
      </c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 t="s">
        <v>13</v>
      </c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76" t="s">
        <v>14</v>
      </c>
      <c r="AG6" s="10"/>
    </row>
    <row r="7" spans="1:34" ht="12.75" customHeight="1" x14ac:dyDescent="0.2">
      <c r="A7" s="276"/>
      <c r="B7" s="276"/>
      <c r="C7" s="277"/>
      <c r="D7" s="278"/>
      <c r="E7" s="293" t="s">
        <v>15</v>
      </c>
      <c r="F7" s="300" t="s">
        <v>16</v>
      </c>
      <c r="G7" s="292" t="s">
        <v>17</v>
      </c>
      <c r="H7" s="292"/>
      <c r="I7" s="292"/>
      <c r="J7" s="292"/>
      <c r="K7" s="292"/>
      <c r="L7" s="292"/>
      <c r="M7" s="299" t="s">
        <v>18</v>
      </c>
      <c r="N7" s="299"/>
      <c r="O7" s="299"/>
      <c r="P7" s="299"/>
      <c r="Q7" s="278" t="s">
        <v>19</v>
      </c>
      <c r="R7" s="278"/>
      <c r="S7" s="300" t="s">
        <v>16</v>
      </c>
      <c r="T7" s="292" t="s">
        <v>17</v>
      </c>
      <c r="U7" s="292"/>
      <c r="V7" s="292"/>
      <c r="W7" s="292"/>
      <c r="X7" s="292"/>
      <c r="Y7" s="292"/>
      <c r="Z7" s="299" t="s">
        <v>18</v>
      </c>
      <c r="AA7" s="299"/>
      <c r="AB7" s="299"/>
      <c r="AC7" s="299"/>
      <c r="AD7" s="278" t="s">
        <v>19</v>
      </c>
      <c r="AE7" s="278"/>
      <c r="AF7" s="276"/>
      <c r="AG7" s="10"/>
    </row>
    <row r="8" spans="1:34" ht="13.5" customHeight="1" x14ac:dyDescent="0.2">
      <c r="A8" s="276"/>
      <c r="B8" s="276"/>
      <c r="C8" s="277"/>
      <c r="D8" s="278"/>
      <c r="E8" s="293"/>
      <c r="F8" s="300"/>
      <c r="G8" s="293" t="s">
        <v>20</v>
      </c>
      <c r="H8" s="277" t="s">
        <v>21</v>
      </c>
      <c r="I8" s="277"/>
      <c r="J8" s="277"/>
      <c r="K8" s="277"/>
      <c r="L8" s="293" t="s">
        <v>22</v>
      </c>
      <c r="M8" s="299"/>
      <c r="N8" s="299"/>
      <c r="O8" s="299"/>
      <c r="P8" s="299"/>
      <c r="Q8" s="278"/>
      <c r="R8" s="278"/>
      <c r="S8" s="300"/>
      <c r="T8" s="293" t="s">
        <v>20</v>
      </c>
      <c r="U8" s="277" t="s">
        <v>21</v>
      </c>
      <c r="V8" s="277"/>
      <c r="W8" s="277"/>
      <c r="X8" s="277"/>
      <c r="Y8" s="293" t="s">
        <v>22</v>
      </c>
      <c r="Z8" s="299"/>
      <c r="AA8" s="299"/>
      <c r="AB8" s="299"/>
      <c r="AC8" s="299"/>
      <c r="AD8" s="278"/>
      <c r="AE8" s="278"/>
      <c r="AF8" s="276"/>
      <c r="AG8" s="10"/>
    </row>
    <row r="9" spans="1:34" ht="12" customHeight="1" x14ac:dyDescent="0.2">
      <c r="A9" s="276"/>
      <c r="B9" s="276"/>
      <c r="C9" s="277"/>
      <c r="D9" s="278"/>
      <c r="E9" s="293"/>
      <c r="F9" s="300"/>
      <c r="G9" s="293"/>
      <c r="H9" s="276" t="s">
        <v>23</v>
      </c>
      <c r="I9" s="294" t="s">
        <v>24</v>
      </c>
      <c r="J9" s="294"/>
      <c r="K9" s="294"/>
      <c r="L9" s="293"/>
      <c r="M9" s="293" t="s">
        <v>25</v>
      </c>
      <c r="N9" s="293" t="s">
        <v>26</v>
      </c>
      <c r="O9" s="293" t="s">
        <v>27</v>
      </c>
      <c r="P9" s="293" t="s">
        <v>28</v>
      </c>
      <c r="Q9" s="278"/>
      <c r="R9" s="278"/>
      <c r="S9" s="300"/>
      <c r="T9" s="293"/>
      <c r="U9" s="276" t="s">
        <v>23</v>
      </c>
      <c r="V9" s="294" t="s">
        <v>24</v>
      </c>
      <c r="W9" s="294"/>
      <c r="X9" s="294"/>
      <c r="Y9" s="293"/>
      <c r="Z9" s="293" t="s">
        <v>25</v>
      </c>
      <c r="AA9" s="293" t="s">
        <v>26</v>
      </c>
      <c r="AB9" s="293" t="s">
        <v>27</v>
      </c>
      <c r="AC9" s="293" t="s">
        <v>28</v>
      </c>
      <c r="AD9" s="278"/>
      <c r="AE9" s="278"/>
      <c r="AF9" s="276"/>
      <c r="AG9" s="10"/>
    </row>
    <row r="10" spans="1:34" ht="10.5" customHeight="1" x14ac:dyDescent="0.2">
      <c r="A10" s="276"/>
      <c r="B10" s="276"/>
      <c r="C10" s="277"/>
      <c r="D10" s="278"/>
      <c r="E10" s="293"/>
      <c r="F10" s="300"/>
      <c r="G10" s="293"/>
      <c r="H10" s="276"/>
      <c r="I10" s="293" t="s">
        <v>29</v>
      </c>
      <c r="J10" s="293" t="s">
        <v>30</v>
      </c>
      <c r="K10" s="293" t="s">
        <v>31</v>
      </c>
      <c r="L10" s="293"/>
      <c r="M10" s="293"/>
      <c r="N10" s="293"/>
      <c r="O10" s="293"/>
      <c r="P10" s="293"/>
      <c r="Q10" s="293" t="s">
        <v>32</v>
      </c>
      <c r="R10" s="293" t="s">
        <v>33</v>
      </c>
      <c r="S10" s="300"/>
      <c r="T10" s="293"/>
      <c r="U10" s="276"/>
      <c r="V10" s="293" t="s">
        <v>29</v>
      </c>
      <c r="W10" s="293" t="s">
        <v>30</v>
      </c>
      <c r="X10" s="293" t="s">
        <v>31</v>
      </c>
      <c r="Y10" s="293"/>
      <c r="Z10" s="293"/>
      <c r="AA10" s="293"/>
      <c r="AB10" s="293"/>
      <c r="AC10" s="293"/>
      <c r="AD10" s="293" t="s">
        <v>32</v>
      </c>
      <c r="AE10" s="293" t="s">
        <v>33</v>
      </c>
      <c r="AF10" s="276"/>
      <c r="AG10" s="10"/>
    </row>
    <row r="11" spans="1:34" ht="13.5" customHeight="1" x14ac:dyDescent="0.2">
      <c r="A11" s="276"/>
      <c r="B11" s="276"/>
      <c r="C11" s="277"/>
      <c r="D11" s="278"/>
      <c r="E11" s="293"/>
      <c r="F11" s="300"/>
      <c r="G11" s="293"/>
      <c r="H11" s="276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300"/>
      <c r="T11" s="293"/>
      <c r="U11" s="276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76"/>
      <c r="AG11" s="10"/>
    </row>
    <row r="12" spans="1:34" ht="10.5" customHeight="1" x14ac:dyDescent="0.2">
      <c r="A12" s="276"/>
      <c r="B12" s="276"/>
      <c r="C12" s="277"/>
      <c r="D12" s="278"/>
      <c r="E12" s="293"/>
      <c r="F12" s="300"/>
      <c r="G12" s="293"/>
      <c r="H12" s="276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300"/>
      <c r="T12" s="293"/>
      <c r="U12" s="276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76"/>
      <c r="AG12" s="10"/>
    </row>
    <row r="13" spans="1:34" ht="15" x14ac:dyDescent="0.2">
      <c r="A13" s="12">
        <v>1</v>
      </c>
      <c r="B13" s="15" t="s">
        <v>41</v>
      </c>
      <c r="C13" s="117" t="s">
        <v>86</v>
      </c>
      <c r="D13" s="118">
        <f t="shared" ref="D13:D27" si="0">G13+T13</f>
        <v>90</v>
      </c>
      <c r="E13" s="119">
        <f t="shared" ref="E13:E27" si="1">F13+S13</f>
        <v>3</v>
      </c>
      <c r="F13" s="83">
        <f t="shared" ref="F13:F18" si="2">G13/30</f>
        <v>3</v>
      </c>
      <c r="G13" s="12">
        <f t="shared" ref="G13:G18" si="3">H13+L13</f>
        <v>90</v>
      </c>
      <c r="H13" s="12">
        <f>I13+J13+K13</f>
        <v>30</v>
      </c>
      <c r="I13" s="13"/>
      <c r="J13" s="13"/>
      <c r="K13" s="13">
        <v>30</v>
      </c>
      <c r="L13" s="13">
        <v>60</v>
      </c>
      <c r="M13" s="12"/>
      <c r="N13" s="12"/>
      <c r="O13" s="14"/>
      <c r="P13" s="14">
        <v>1</v>
      </c>
      <c r="Q13" s="14"/>
      <c r="R13" s="12">
        <v>1</v>
      </c>
      <c r="S13" s="83">
        <f>T13/30</f>
        <v>0</v>
      </c>
      <c r="T13" s="12">
        <f>U13+Y13</f>
        <v>0</v>
      </c>
      <c r="U13" s="12">
        <f>SUM(V13:X13)</f>
        <v>0</v>
      </c>
      <c r="V13" s="13"/>
      <c r="W13" s="13"/>
      <c r="X13" s="13"/>
      <c r="Y13" s="13"/>
      <c r="Z13" s="12"/>
      <c r="AA13" s="12"/>
      <c r="AB13" s="12"/>
      <c r="AC13" s="24"/>
      <c r="AD13" s="14"/>
      <c r="AE13" s="12"/>
      <c r="AF13" s="12">
        <v>34</v>
      </c>
      <c r="AG13" s="85">
        <f>L13-(I13/4+J13/2+K13/4+M13*45+N13*30+O13*12+P13*6+Q13*30+R13*6)</f>
        <v>40.5</v>
      </c>
      <c r="AH13" s="85">
        <f>Y13-(V13/4+W13/2+X13/4+Z13*45+AA13*30+AB13*12+AC13*6+AD13*30+AE13*6)</f>
        <v>0</v>
      </c>
    </row>
    <row r="14" spans="1:34" ht="30" x14ac:dyDescent="0.2">
      <c r="A14" s="12">
        <v>2</v>
      </c>
      <c r="B14" s="15" t="s">
        <v>42</v>
      </c>
      <c r="C14" s="117" t="s">
        <v>87</v>
      </c>
      <c r="D14" s="118">
        <f t="shared" si="0"/>
        <v>90</v>
      </c>
      <c r="E14" s="119">
        <f t="shared" si="1"/>
        <v>3</v>
      </c>
      <c r="F14" s="83">
        <f t="shared" si="2"/>
        <v>3</v>
      </c>
      <c r="G14" s="12">
        <f t="shared" si="3"/>
        <v>90</v>
      </c>
      <c r="H14" s="12">
        <f>I14+J14+K14</f>
        <v>40</v>
      </c>
      <c r="I14" s="13">
        <v>20</v>
      </c>
      <c r="J14" s="13"/>
      <c r="K14" s="13">
        <v>20</v>
      </c>
      <c r="L14" s="13">
        <v>50</v>
      </c>
      <c r="M14" s="12"/>
      <c r="N14" s="12"/>
      <c r="O14" s="14"/>
      <c r="P14" s="14">
        <v>1</v>
      </c>
      <c r="Q14" s="14"/>
      <c r="R14" s="12">
        <v>1</v>
      </c>
      <c r="S14" s="83"/>
      <c r="T14" s="12"/>
      <c r="U14" s="12"/>
      <c r="V14" s="13"/>
      <c r="W14" s="13"/>
      <c r="X14" s="13"/>
      <c r="Y14" s="13"/>
      <c r="Z14" s="12"/>
      <c r="AA14" s="12"/>
      <c r="AB14" s="14"/>
      <c r="AC14" s="14"/>
      <c r="AD14" s="14"/>
      <c r="AE14" s="12"/>
      <c r="AF14" s="12">
        <v>23</v>
      </c>
      <c r="AG14" s="85">
        <f t="shared" ref="AG14:AG27" si="4">L14-(I14/4+J14/2+K14/4+M14*45+N14*30+O14*12+P14*6+Q14*30+R14*6)</f>
        <v>28</v>
      </c>
      <c r="AH14" s="85">
        <f>Y14-(V14/4+W14/2+X14/4+Z14*45+AA14*30+AB14*12+AC14*6+AD14*30+AE14*6)</f>
        <v>0</v>
      </c>
    </row>
    <row r="15" spans="1:34" s="3" customFormat="1" ht="15" x14ac:dyDescent="0.2">
      <c r="A15" s="12">
        <v>3</v>
      </c>
      <c r="B15" s="15" t="s">
        <v>43</v>
      </c>
      <c r="C15" s="117" t="s">
        <v>34</v>
      </c>
      <c r="D15" s="118">
        <f t="shared" si="0"/>
        <v>90</v>
      </c>
      <c r="E15" s="119">
        <f t="shared" si="1"/>
        <v>3</v>
      </c>
      <c r="F15" s="83">
        <f t="shared" si="2"/>
        <v>3</v>
      </c>
      <c r="G15" s="12">
        <f t="shared" si="3"/>
        <v>90</v>
      </c>
      <c r="H15" s="12">
        <f>I15+J15+K15</f>
        <v>30</v>
      </c>
      <c r="I15" s="13">
        <v>6</v>
      </c>
      <c r="J15" s="13"/>
      <c r="K15" s="13">
        <v>24</v>
      </c>
      <c r="L15" s="13">
        <v>60</v>
      </c>
      <c r="M15" s="12"/>
      <c r="N15" s="12"/>
      <c r="O15" s="15"/>
      <c r="P15" s="12">
        <v>1</v>
      </c>
      <c r="Q15" s="14"/>
      <c r="R15" s="12">
        <v>1</v>
      </c>
      <c r="S15" s="83">
        <f t="shared" ref="S15:S27" si="5">T15/30</f>
        <v>0</v>
      </c>
      <c r="T15" s="12">
        <f t="shared" ref="T15:T27" si="6">U15+Y15</f>
        <v>0</v>
      </c>
      <c r="U15" s="12">
        <f>SUM(V15:X15)</f>
        <v>0</v>
      </c>
      <c r="V15" s="13"/>
      <c r="W15" s="13"/>
      <c r="X15" s="13"/>
      <c r="Y15" s="13"/>
      <c r="Z15" s="12"/>
      <c r="AA15" s="12"/>
      <c r="AB15" s="15"/>
      <c r="AC15" s="12"/>
      <c r="AD15" s="14"/>
      <c r="AE15" s="12"/>
      <c r="AF15" s="12">
        <v>34</v>
      </c>
      <c r="AG15" s="85">
        <f t="shared" si="4"/>
        <v>40.5</v>
      </c>
      <c r="AH15" s="85">
        <f>Y15-(V15/4+W15/2+X15/4+Z15*45+AA15*30+AB15*12+AC15*6+AD15*30+AE15*6)</f>
        <v>0</v>
      </c>
    </row>
    <row r="16" spans="1:34" s="3" customFormat="1" ht="15" x14ac:dyDescent="0.2">
      <c r="A16" s="12">
        <v>4</v>
      </c>
      <c r="B16" s="15" t="s">
        <v>44</v>
      </c>
      <c r="C16" s="120" t="s">
        <v>68</v>
      </c>
      <c r="D16" s="118">
        <f t="shared" si="0"/>
        <v>180</v>
      </c>
      <c r="E16" s="119">
        <f t="shared" si="1"/>
        <v>6</v>
      </c>
      <c r="F16" s="83">
        <f t="shared" si="2"/>
        <v>3</v>
      </c>
      <c r="G16" s="12">
        <f t="shared" si="3"/>
        <v>90</v>
      </c>
      <c r="H16" s="18">
        <v>38</v>
      </c>
      <c r="I16" s="18">
        <v>20</v>
      </c>
      <c r="J16" s="18"/>
      <c r="K16" s="18">
        <v>18</v>
      </c>
      <c r="L16" s="18">
        <v>52</v>
      </c>
      <c r="M16" s="12"/>
      <c r="N16" s="12"/>
      <c r="O16" s="12">
        <v>1</v>
      </c>
      <c r="P16" s="24"/>
      <c r="Q16" s="14">
        <v>1</v>
      </c>
      <c r="R16" s="12"/>
      <c r="S16" s="83">
        <f t="shared" si="5"/>
        <v>3</v>
      </c>
      <c r="T16" s="12">
        <f t="shared" si="6"/>
        <v>90</v>
      </c>
      <c r="U16" s="18">
        <f>V16+W16+X16</f>
        <v>38</v>
      </c>
      <c r="V16" s="18">
        <v>20</v>
      </c>
      <c r="W16" s="18"/>
      <c r="X16" s="18">
        <v>18</v>
      </c>
      <c r="Y16" s="18">
        <v>52</v>
      </c>
      <c r="Z16" s="18"/>
      <c r="AA16" s="18"/>
      <c r="AB16" s="18">
        <v>1</v>
      </c>
      <c r="AC16" s="18"/>
      <c r="AD16" s="20">
        <v>1</v>
      </c>
      <c r="AE16" s="20"/>
      <c r="AF16" s="18">
        <v>44</v>
      </c>
      <c r="AG16" s="85">
        <f t="shared" si="4"/>
        <v>0.5</v>
      </c>
      <c r="AH16" s="85">
        <f t="shared" ref="AH16:AH27" si="7">Y16-(V16/4+W16/2+X16/4+Z16*45+AA16*30+AB16*12+AC16*6+AD16*30+AE16*6)</f>
        <v>0.5</v>
      </c>
    </row>
    <row r="17" spans="1:34" s="3" customFormat="1" ht="15" x14ac:dyDescent="0.2">
      <c r="A17" s="12">
        <v>5</v>
      </c>
      <c r="B17" s="15" t="s">
        <v>60</v>
      </c>
      <c r="C17" s="120" t="s">
        <v>35</v>
      </c>
      <c r="D17" s="118">
        <f t="shared" si="0"/>
        <v>210</v>
      </c>
      <c r="E17" s="119">
        <f t="shared" si="1"/>
        <v>7</v>
      </c>
      <c r="F17" s="83">
        <f t="shared" si="2"/>
        <v>3</v>
      </c>
      <c r="G17" s="12">
        <v>90</v>
      </c>
      <c r="H17" s="18">
        <v>50</v>
      </c>
      <c r="I17" s="18">
        <v>18</v>
      </c>
      <c r="J17" s="18">
        <v>16</v>
      </c>
      <c r="K17" s="18">
        <v>16</v>
      </c>
      <c r="L17" s="18">
        <v>40</v>
      </c>
      <c r="M17" s="18"/>
      <c r="N17" s="18"/>
      <c r="O17" s="18">
        <v>1</v>
      </c>
      <c r="P17" s="18"/>
      <c r="Q17" s="20"/>
      <c r="R17" s="20">
        <v>1</v>
      </c>
      <c r="S17" s="83">
        <f t="shared" si="5"/>
        <v>4</v>
      </c>
      <c r="T17" s="12">
        <f t="shared" si="6"/>
        <v>120</v>
      </c>
      <c r="U17" s="18">
        <f>V17+W17+X17</f>
        <v>58</v>
      </c>
      <c r="V17" s="18">
        <v>24</v>
      </c>
      <c r="W17" s="18">
        <v>16</v>
      </c>
      <c r="X17" s="18">
        <v>18</v>
      </c>
      <c r="Y17" s="18">
        <v>62</v>
      </c>
      <c r="Z17" s="18"/>
      <c r="AA17" s="18"/>
      <c r="AB17" s="18">
        <v>1</v>
      </c>
      <c r="AC17" s="18"/>
      <c r="AD17" s="20">
        <v>1</v>
      </c>
      <c r="AE17" s="20"/>
      <c r="AF17" s="18">
        <v>29</v>
      </c>
      <c r="AG17" s="85">
        <f t="shared" si="4"/>
        <v>5.5</v>
      </c>
      <c r="AH17" s="85">
        <f t="shared" si="7"/>
        <v>1.5</v>
      </c>
    </row>
    <row r="18" spans="1:34" ht="15" x14ac:dyDescent="0.2">
      <c r="A18" s="87">
        <v>6</v>
      </c>
      <c r="B18" s="121" t="s">
        <v>61</v>
      </c>
      <c r="C18" s="180" t="s">
        <v>36</v>
      </c>
      <c r="D18" s="122">
        <f t="shared" si="0"/>
        <v>90</v>
      </c>
      <c r="E18" s="123">
        <f t="shared" si="1"/>
        <v>3</v>
      </c>
      <c r="F18" s="124">
        <f t="shared" si="2"/>
        <v>3</v>
      </c>
      <c r="G18" s="87">
        <f t="shared" si="3"/>
        <v>90</v>
      </c>
      <c r="H18" s="125">
        <v>38</v>
      </c>
      <c r="I18" s="86">
        <v>20</v>
      </c>
      <c r="J18" s="86"/>
      <c r="K18" s="86">
        <v>18</v>
      </c>
      <c r="L18" s="86">
        <v>52</v>
      </c>
      <c r="M18" s="87"/>
      <c r="N18" s="87"/>
      <c r="O18" s="87">
        <v>1</v>
      </c>
      <c r="P18" s="87"/>
      <c r="Q18" s="88">
        <v>1</v>
      </c>
      <c r="R18" s="87"/>
      <c r="S18" s="124">
        <f t="shared" si="5"/>
        <v>0</v>
      </c>
      <c r="T18" s="87">
        <f t="shared" si="6"/>
        <v>0</v>
      </c>
      <c r="U18" s="87">
        <f t="shared" ref="U18:U24" si="8">SUM(V18:X18)</f>
        <v>0</v>
      </c>
      <c r="V18" s="86"/>
      <c r="W18" s="86"/>
      <c r="X18" s="86"/>
      <c r="Y18" s="86"/>
      <c r="Z18" s="87"/>
      <c r="AA18" s="87"/>
      <c r="AB18" s="87"/>
      <c r="AC18" s="87"/>
      <c r="AD18" s="88"/>
      <c r="AE18" s="87"/>
      <c r="AF18" s="87">
        <v>10</v>
      </c>
      <c r="AG18" s="85">
        <f t="shared" si="4"/>
        <v>0.5</v>
      </c>
      <c r="AH18" s="85">
        <f t="shared" si="7"/>
        <v>0</v>
      </c>
    </row>
    <row r="19" spans="1:34" s="5" customFormat="1" ht="15" x14ac:dyDescent="0.2">
      <c r="A19" s="12">
        <v>7</v>
      </c>
      <c r="B19" s="15" t="s">
        <v>49</v>
      </c>
      <c r="C19" s="117" t="s">
        <v>274</v>
      </c>
      <c r="D19" s="118">
        <f t="shared" si="0"/>
        <v>90</v>
      </c>
      <c r="E19" s="119">
        <f t="shared" si="1"/>
        <v>3</v>
      </c>
      <c r="F19" s="83"/>
      <c r="G19" s="12"/>
      <c r="H19" s="12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3">
        <f t="shared" si="5"/>
        <v>3</v>
      </c>
      <c r="T19" s="18">
        <f t="shared" si="6"/>
        <v>90</v>
      </c>
      <c r="U19" s="18">
        <f t="shared" si="8"/>
        <v>40</v>
      </c>
      <c r="V19" s="13">
        <v>20</v>
      </c>
      <c r="W19" s="13">
        <v>10</v>
      </c>
      <c r="X19" s="13">
        <v>10</v>
      </c>
      <c r="Y19" s="13">
        <v>50</v>
      </c>
      <c r="Z19" s="12"/>
      <c r="AA19" s="12"/>
      <c r="AB19" s="15" t="s">
        <v>66</v>
      </c>
      <c r="AC19" s="15"/>
      <c r="AD19" s="14"/>
      <c r="AE19" s="12">
        <v>1</v>
      </c>
      <c r="AF19" s="12">
        <v>41</v>
      </c>
      <c r="AG19" s="85">
        <f t="shared" si="4"/>
        <v>0</v>
      </c>
      <c r="AH19" s="85">
        <f t="shared" si="7"/>
        <v>19.5</v>
      </c>
    </row>
    <row r="20" spans="1:34" ht="15" x14ac:dyDescent="0.2">
      <c r="A20" s="12">
        <v>8</v>
      </c>
      <c r="B20" s="15" t="s">
        <v>45</v>
      </c>
      <c r="C20" s="117" t="s">
        <v>37</v>
      </c>
      <c r="D20" s="118">
        <f t="shared" si="0"/>
        <v>90</v>
      </c>
      <c r="E20" s="119">
        <f t="shared" si="1"/>
        <v>3</v>
      </c>
      <c r="F20" s="83">
        <f t="shared" ref="F20:F27" si="9">G20/30</f>
        <v>0</v>
      </c>
      <c r="G20" s="12">
        <f t="shared" ref="G20:G27" si="10">H20+L20</f>
        <v>0</v>
      </c>
      <c r="H20" s="12">
        <f t="shared" ref="H20:H27" si="11">I20+J20+K20</f>
        <v>0</v>
      </c>
      <c r="I20" s="13"/>
      <c r="J20" s="13"/>
      <c r="K20" s="13"/>
      <c r="L20" s="13"/>
      <c r="M20" s="12"/>
      <c r="N20" s="12"/>
      <c r="O20" s="14"/>
      <c r="P20" s="14"/>
      <c r="Q20" s="14"/>
      <c r="R20" s="12"/>
      <c r="S20" s="23">
        <f t="shared" si="5"/>
        <v>3</v>
      </c>
      <c r="T20" s="18">
        <f t="shared" si="6"/>
        <v>90</v>
      </c>
      <c r="U20" s="18">
        <f t="shared" si="8"/>
        <v>40</v>
      </c>
      <c r="V20" s="13">
        <v>20</v>
      </c>
      <c r="W20" s="13">
        <v>10</v>
      </c>
      <c r="X20" s="13">
        <v>10</v>
      </c>
      <c r="Y20" s="13">
        <v>50</v>
      </c>
      <c r="Z20" s="12"/>
      <c r="AA20" s="12"/>
      <c r="AB20" s="14">
        <v>1</v>
      </c>
      <c r="AC20" s="14"/>
      <c r="AD20" s="14"/>
      <c r="AE20" s="12">
        <v>1</v>
      </c>
      <c r="AF20" s="12">
        <v>41</v>
      </c>
      <c r="AG20" s="85">
        <f t="shared" si="4"/>
        <v>0</v>
      </c>
      <c r="AH20" s="85">
        <f t="shared" si="7"/>
        <v>19.5</v>
      </c>
    </row>
    <row r="21" spans="1:34" ht="15.75" x14ac:dyDescent="0.2">
      <c r="A21" s="12">
        <v>9</v>
      </c>
      <c r="B21" s="15" t="s">
        <v>46</v>
      </c>
      <c r="C21" s="181" t="s">
        <v>39</v>
      </c>
      <c r="D21" s="118">
        <f t="shared" si="0"/>
        <v>90</v>
      </c>
      <c r="E21" s="119">
        <f t="shared" si="1"/>
        <v>3</v>
      </c>
      <c r="F21" s="83">
        <f t="shared" si="9"/>
        <v>1.5</v>
      </c>
      <c r="G21" s="12">
        <f t="shared" si="10"/>
        <v>45</v>
      </c>
      <c r="H21" s="12">
        <f t="shared" si="11"/>
        <v>30</v>
      </c>
      <c r="I21" s="13"/>
      <c r="J21" s="13"/>
      <c r="K21" s="13">
        <v>30</v>
      </c>
      <c r="L21" s="13">
        <v>15</v>
      </c>
      <c r="M21" s="16"/>
      <c r="N21" s="16"/>
      <c r="O21" s="17"/>
      <c r="P21" s="17"/>
      <c r="Q21" s="17"/>
      <c r="R21" s="16">
        <v>1</v>
      </c>
      <c r="S21" s="83">
        <f t="shared" si="5"/>
        <v>1.5</v>
      </c>
      <c r="T21" s="12">
        <f t="shared" si="6"/>
        <v>45</v>
      </c>
      <c r="U21" s="12">
        <f t="shared" si="8"/>
        <v>30</v>
      </c>
      <c r="V21" s="13"/>
      <c r="W21" s="13"/>
      <c r="X21" s="13">
        <v>30</v>
      </c>
      <c r="Y21" s="13">
        <v>15</v>
      </c>
      <c r="Z21" s="16"/>
      <c r="AA21" s="16"/>
      <c r="AB21" s="16"/>
      <c r="AC21" s="16"/>
      <c r="AD21" s="19"/>
      <c r="AE21" s="16">
        <v>1</v>
      </c>
      <c r="AF21" s="12">
        <v>35</v>
      </c>
      <c r="AG21" s="85">
        <f t="shared" si="4"/>
        <v>1.5</v>
      </c>
      <c r="AH21" s="85">
        <f t="shared" si="7"/>
        <v>1.5</v>
      </c>
    </row>
    <row r="22" spans="1:34" s="3" customFormat="1" ht="30" x14ac:dyDescent="0.2">
      <c r="A22" s="12">
        <v>10</v>
      </c>
      <c r="B22" s="126" t="s">
        <v>70</v>
      </c>
      <c r="C22" s="120" t="s">
        <v>125</v>
      </c>
      <c r="D22" s="127">
        <f t="shared" si="0"/>
        <v>90</v>
      </c>
      <c r="E22" s="119">
        <f t="shared" si="1"/>
        <v>3</v>
      </c>
      <c r="F22" s="83">
        <f t="shared" si="9"/>
        <v>3</v>
      </c>
      <c r="G22" s="12">
        <f t="shared" si="10"/>
        <v>90</v>
      </c>
      <c r="H22" s="12">
        <v>40</v>
      </c>
      <c r="I22" s="13">
        <v>20</v>
      </c>
      <c r="J22" s="13"/>
      <c r="K22" s="13">
        <v>20</v>
      </c>
      <c r="L22" s="13">
        <v>50</v>
      </c>
      <c r="M22" s="12"/>
      <c r="N22" s="12"/>
      <c r="O22" s="12">
        <v>1</v>
      </c>
      <c r="P22" s="14"/>
      <c r="Q22" s="14"/>
      <c r="R22" s="12">
        <v>1</v>
      </c>
      <c r="S22" s="83">
        <f t="shared" si="5"/>
        <v>0</v>
      </c>
      <c r="T22" s="12">
        <f t="shared" si="6"/>
        <v>0</v>
      </c>
      <c r="U22" s="12">
        <f t="shared" si="8"/>
        <v>0</v>
      </c>
      <c r="V22" s="13"/>
      <c r="W22" s="13"/>
      <c r="X22" s="13"/>
      <c r="Y22" s="13"/>
      <c r="Z22" s="12"/>
      <c r="AA22" s="12"/>
      <c r="AB22" s="12"/>
      <c r="AC22" s="24"/>
      <c r="AD22" s="14"/>
      <c r="AE22" s="12"/>
      <c r="AF22" s="12">
        <v>19</v>
      </c>
      <c r="AG22" s="85">
        <f t="shared" si="4"/>
        <v>22</v>
      </c>
      <c r="AH22" s="85">
        <f t="shared" si="7"/>
        <v>0</v>
      </c>
    </row>
    <row r="23" spans="1:34" ht="30" x14ac:dyDescent="0.2">
      <c r="A23" s="12">
        <v>11</v>
      </c>
      <c r="B23" s="21" t="s">
        <v>71</v>
      </c>
      <c r="C23" s="120" t="s">
        <v>79</v>
      </c>
      <c r="D23" s="118">
        <f t="shared" si="0"/>
        <v>90</v>
      </c>
      <c r="E23" s="119">
        <f t="shared" si="1"/>
        <v>3</v>
      </c>
      <c r="F23" s="83">
        <f t="shared" si="9"/>
        <v>0</v>
      </c>
      <c r="G23" s="12">
        <f t="shared" si="10"/>
        <v>0</v>
      </c>
      <c r="H23" s="12">
        <f t="shared" si="11"/>
        <v>0</v>
      </c>
      <c r="I23" s="13"/>
      <c r="J23" s="13"/>
      <c r="K23" s="13"/>
      <c r="L23" s="13"/>
      <c r="M23" s="12"/>
      <c r="N23" s="12"/>
      <c r="O23" s="12"/>
      <c r="P23" s="12"/>
      <c r="Q23" s="14"/>
      <c r="R23" s="12"/>
      <c r="S23" s="83">
        <f t="shared" si="5"/>
        <v>3</v>
      </c>
      <c r="T23" s="12">
        <f t="shared" si="6"/>
        <v>90</v>
      </c>
      <c r="U23" s="12">
        <f t="shared" si="8"/>
        <v>40</v>
      </c>
      <c r="V23" s="13">
        <v>20</v>
      </c>
      <c r="W23" s="13">
        <v>10</v>
      </c>
      <c r="X23" s="13">
        <v>10</v>
      </c>
      <c r="Y23" s="13">
        <v>50</v>
      </c>
      <c r="Z23" s="12"/>
      <c r="AA23" s="12"/>
      <c r="AB23" s="12">
        <v>1</v>
      </c>
      <c r="AC23" s="12"/>
      <c r="AD23" s="14"/>
      <c r="AE23" s="12">
        <v>1</v>
      </c>
      <c r="AF23" s="12">
        <v>43</v>
      </c>
      <c r="AG23" s="85">
        <f t="shared" si="4"/>
        <v>0</v>
      </c>
      <c r="AH23" s="85">
        <f t="shared" si="7"/>
        <v>19.5</v>
      </c>
    </row>
    <row r="24" spans="1:34" ht="15" x14ac:dyDescent="0.2">
      <c r="A24" s="12">
        <v>12</v>
      </c>
      <c r="B24" s="15" t="s">
        <v>73</v>
      </c>
      <c r="C24" s="120" t="s">
        <v>81</v>
      </c>
      <c r="D24" s="118">
        <f t="shared" si="0"/>
        <v>150</v>
      </c>
      <c r="E24" s="119">
        <f t="shared" si="1"/>
        <v>5</v>
      </c>
      <c r="F24" s="83">
        <f t="shared" si="9"/>
        <v>3</v>
      </c>
      <c r="G24" s="12">
        <f t="shared" si="10"/>
        <v>90</v>
      </c>
      <c r="H24" s="13">
        <v>40</v>
      </c>
      <c r="I24" s="18">
        <v>20</v>
      </c>
      <c r="J24" s="18"/>
      <c r="K24" s="18">
        <v>20</v>
      </c>
      <c r="L24" s="18">
        <v>50</v>
      </c>
      <c r="M24" s="12"/>
      <c r="N24" s="12"/>
      <c r="O24" s="12">
        <v>1</v>
      </c>
      <c r="P24" s="14"/>
      <c r="Q24" s="14"/>
      <c r="R24" s="12">
        <v>1</v>
      </c>
      <c r="S24" s="83">
        <f t="shared" si="5"/>
        <v>2</v>
      </c>
      <c r="T24" s="12">
        <f t="shared" si="6"/>
        <v>60</v>
      </c>
      <c r="U24" s="12">
        <f t="shared" si="8"/>
        <v>30</v>
      </c>
      <c r="V24" s="13">
        <v>20</v>
      </c>
      <c r="W24" s="13"/>
      <c r="X24" s="13">
        <v>10</v>
      </c>
      <c r="Y24" s="13">
        <v>30</v>
      </c>
      <c r="Z24" s="12"/>
      <c r="AA24" s="12"/>
      <c r="AB24" s="12">
        <v>1</v>
      </c>
      <c r="AC24" s="14"/>
      <c r="AD24" s="14"/>
      <c r="AE24" s="12">
        <v>1</v>
      </c>
      <c r="AF24" s="12">
        <v>41</v>
      </c>
      <c r="AG24" s="85">
        <f t="shared" si="4"/>
        <v>22</v>
      </c>
      <c r="AH24" s="85">
        <f t="shared" si="7"/>
        <v>4.5</v>
      </c>
    </row>
    <row r="25" spans="1:34" ht="15" x14ac:dyDescent="0.2">
      <c r="A25" s="12">
        <v>13</v>
      </c>
      <c r="B25" s="15" t="s">
        <v>75</v>
      </c>
      <c r="C25" s="117" t="s">
        <v>58</v>
      </c>
      <c r="D25" s="118">
        <f t="shared" si="0"/>
        <v>150</v>
      </c>
      <c r="E25" s="119">
        <f t="shared" si="1"/>
        <v>5</v>
      </c>
      <c r="F25" s="83">
        <f t="shared" si="9"/>
        <v>0</v>
      </c>
      <c r="G25" s="12">
        <f t="shared" si="10"/>
        <v>0</v>
      </c>
      <c r="H25" s="12">
        <f t="shared" si="11"/>
        <v>0</v>
      </c>
      <c r="I25" s="13"/>
      <c r="J25" s="13"/>
      <c r="K25" s="13"/>
      <c r="L25" s="13"/>
      <c r="M25" s="12"/>
      <c r="N25" s="12"/>
      <c r="O25" s="14"/>
      <c r="P25" s="14"/>
      <c r="Q25" s="14"/>
      <c r="R25" s="12"/>
      <c r="S25" s="23">
        <f t="shared" si="5"/>
        <v>5</v>
      </c>
      <c r="T25" s="18">
        <f t="shared" si="6"/>
        <v>150</v>
      </c>
      <c r="U25" s="18">
        <v>70</v>
      </c>
      <c r="V25" s="13">
        <v>34</v>
      </c>
      <c r="W25" s="13">
        <v>18</v>
      </c>
      <c r="X25" s="13">
        <v>18</v>
      </c>
      <c r="Y25" s="13">
        <v>80</v>
      </c>
      <c r="Z25" s="12"/>
      <c r="AA25" s="12"/>
      <c r="AB25" s="14">
        <v>1</v>
      </c>
      <c r="AC25" s="14"/>
      <c r="AD25" s="14">
        <v>1</v>
      </c>
      <c r="AE25" s="12"/>
      <c r="AF25" s="12">
        <v>41</v>
      </c>
      <c r="AG25" s="85">
        <f t="shared" si="4"/>
        <v>0</v>
      </c>
      <c r="AH25" s="85">
        <f t="shared" si="7"/>
        <v>16</v>
      </c>
    </row>
    <row r="26" spans="1:34" ht="30" x14ac:dyDescent="0.2">
      <c r="A26" s="12">
        <v>14</v>
      </c>
      <c r="B26" s="21" t="s">
        <v>77</v>
      </c>
      <c r="C26" s="117" t="s">
        <v>85</v>
      </c>
      <c r="D26" s="118">
        <f t="shared" si="0"/>
        <v>180</v>
      </c>
      <c r="E26" s="119">
        <f t="shared" si="1"/>
        <v>6</v>
      </c>
      <c r="F26" s="83">
        <f t="shared" si="9"/>
        <v>4.5</v>
      </c>
      <c r="G26" s="12">
        <f t="shared" si="10"/>
        <v>135</v>
      </c>
      <c r="H26" s="12">
        <v>60</v>
      </c>
      <c r="I26" s="18">
        <v>30</v>
      </c>
      <c r="J26" s="18">
        <v>30</v>
      </c>
      <c r="K26" s="18"/>
      <c r="L26" s="18">
        <v>75</v>
      </c>
      <c r="M26" s="18"/>
      <c r="N26" s="18"/>
      <c r="O26" s="18">
        <v>1</v>
      </c>
      <c r="P26" s="18"/>
      <c r="Q26" s="18">
        <v>1</v>
      </c>
      <c r="R26" s="18"/>
      <c r="S26" s="83">
        <f t="shared" si="5"/>
        <v>1.5</v>
      </c>
      <c r="T26" s="12">
        <f t="shared" si="6"/>
        <v>45</v>
      </c>
      <c r="U26" s="12">
        <v>20</v>
      </c>
      <c r="V26" s="13">
        <v>10</v>
      </c>
      <c r="W26" s="13">
        <v>6</v>
      </c>
      <c r="X26" s="13">
        <v>4</v>
      </c>
      <c r="Y26" s="13">
        <v>25</v>
      </c>
      <c r="Z26" s="12"/>
      <c r="AA26" s="12"/>
      <c r="AB26" s="15" t="s">
        <v>66</v>
      </c>
      <c r="AC26" s="15"/>
      <c r="AD26" s="14"/>
      <c r="AE26" s="12">
        <v>1</v>
      </c>
      <c r="AF26" s="12">
        <v>43</v>
      </c>
      <c r="AG26" s="85">
        <f t="shared" si="4"/>
        <v>10.5</v>
      </c>
      <c r="AH26" s="85">
        <f t="shared" si="7"/>
        <v>0.5</v>
      </c>
    </row>
    <row r="27" spans="1:34" s="3" customFormat="1" ht="30" x14ac:dyDescent="0.2">
      <c r="A27" s="12">
        <v>15</v>
      </c>
      <c r="B27" s="21" t="s">
        <v>78</v>
      </c>
      <c r="C27" s="120" t="s">
        <v>187</v>
      </c>
      <c r="D27" s="118">
        <f t="shared" si="0"/>
        <v>120</v>
      </c>
      <c r="E27" s="119">
        <f t="shared" si="1"/>
        <v>4</v>
      </c>
      <c r="F27" s="83">
        <f t="shared" si="9"/>
        <v>0</v>
      </c>
      <c r="G27" s="12">
        <f t="shared" si="10"/>
        <v>0</v>
      </c>
      <c r="H27" s="18">
        <f t="shared" si="11"/>
        <v>0</v>
      </c>
      <c r="I27" s="18"/>
      <c r="J27" s="82"/>
      <c r="K27" s="82"/>
      <c r="L27" s="82"/>
      <c r="M27" s="12"/>
      <c r="N27" s="12"/>
      <c r="O27" s="12"/>
      <c r="P27" s="15"/>
      <c r="Q27" s="83"/>
      <c r="R27" s="12"/>
      <c r="S27" s="83">
        <f t="shared" si="5"/>
        <v>4</v>
      </c>
      <c r="T27" s="12">
        <f t="shared" si="6"/>
        <v>120</v>
      </c>
      <c r="U27" s="18">
        <f>V27+W27+X27</f>
        <v>58</v>
      </c>
      <c r="V27" s="18">
        <v>24</v>
      </c>
      <c r="W27" s="82">
        <v>16</v>
      </c>
      <c r="X27" s="82">
        <v>18</v>
      </c>
      <c r="Y27" s="82">
        <v>62</v>
      </c>
      <c r="Z27" s="12"/>
      <c r="AA27" s="12"/>
      <c r="AB27" s="12">
        <v>1</v>
      </c>
      <c r="AC27" s="12"/>
      <c r="AD27" s="83"/>
      <c r="AE27" s="12">
        <v>1</v>
      </c>
      <c r="AF27" s="82">
        <v>41</v>
      </c>
      <c r="AG27" s="85">
        <f t="shared" si="4"/>
        <v>0</v>
      </c>
      <c r="AH27" s="85">
        <f t="shared" si="7"/>
        <v>25.5</v>
      </c>
    </row>
    <row r="28" spans="1:34" ht="21" customHeight="1" x14ac:dyDescent="0.25">
      <c r="A28" s="128"/>
      <c r="B28" s="129"/>
      <c r="C28" s="130" t="s">
        <v>20</v>
      </c>
      <c r="D28" s="131">
        <f t="shared" ref="D28:AE28" si="12">SUM(D13:D27)</f>
        <v>1800</v>
      </c>
      <c r="E28" s="132">
        <f t="shared" si="12"/>
        <v>60</v>
      </c>
      <c r="F28" s="132">
        <f t="shared" si="12"/>
        <v>30</v>
      </c>
      <c r="G28" s="133">
        <f t="shared" si="12"/>
        <v>900</v>
      </c>
      <c r="H28" s="133">
        <f t="shared" si="12"/>
        <v>396</v>
      </c>
      <c r="I28" s="133">
        <f t="shared" si="12"/>
        <v>154</v>
      </c>
      <c r="J28" s="133">
        <f t="shared" si="12"/>
        <v>46</v>
      </c>
      <c r="K28" s="133">
        <f t="shared" si="12"/>
        <v>196</v>
      </c>
      <c r="L28" s="133">
        <f t="shared" si="12"/>
        <v>504</v>
      </c>
      <c r="M28" s="133">
        <f t="shared" si="12"/>
        <v>0</v>
      </c>
      <c r="N28" s="133">
        <f t="shared" si="12"/>
        <v>0</v>
      </c>
      <c r="O28" s="133">
        <f t="shared" si="12"/>
        <v>6</v>
      </c>
      <c r="P28" s="133">
        <f t="shared" si="12"/>
        <v>3</v>
      </c>
      <c r="Q28" s="133">
        <f t="shared" si="12"/>
        <v>3</v>
      </c>
      <c r="R28" s="133">
        <f t="shared" si="12"/>
        <v>7</v>
      </c>
      <c r="S28" s="132">
        <f t="shared" si="12"/>
        <v>30</v>
      </c>
      <c r="T28" s="133">
        <f t="shared" si="12"/>
        <v>900</v>
      </c>
      <c r="U28" s="133">
        <f t="shared" si="12"/>
        <v>424</v>
      </c>
      <c r="V28" s="133">
        <f t="shared" si="12"/>
        <v>192</v>
      </c>
      <c r="W28" s="133">
        <f t="shared" si="12"/>
        <v>86</v>
      </c>
      <c r="X28" s="133">
        <f t="shared" si="12"/>
        <v>146</v>
      </c>
      <c r="Y28" s="133">
        <f t="shared" si="12"/>
        <v>476</v>
      </c>
      <c r="Z28" s="133">
        <f t="shared" si="12"/>
        <v>0</v>
      </c>
      <c r="AA28" s="133">
        <f t="shared" si="12"/>
        <v>0</v>
      </c>
      <c r="AB28" s="133">
        <v>9</v>
      </c>
      <c r="AC28" s="133">
        <f t="shared" si="12"/>
        <v>0</v>
      </c>
      <c r="AD28" s="133">
        <f t="shared" si="12"/>
        <v>3</v>
      </c>
      <c r="AE28" s="133">
        <f t="shared" si="12"/>
        <v>7</v>
      </c>
      <c r="AF28" s="131"/>
      <c r="AG28" s="4"/>
    </row>
    <row r="29" spans="1:34" ht="15.75" x14ac:dyDescent="0.25">
      <c r="A29" s="26"/>
      <c r="B29" s="27"/>
      <c r="C29" s="28"/>
      <c r="D29" s="26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1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26"/>
      <c r="AG29" s="4"/>
    </row>
    <row r="30" spans="1:34" ht="20.45" customHeight="1" x14ac:dyDescent="0.25">
      <c r="B30" s="4"/>
      <c r="C30" s="4" t="s">
        <v>148</v>
      </c>
      <c r="E30" s="4"/>
      <c r="F30" s="4"/>
      <c r="G30" s="4"/>
      <c r="H30" s="81">
        <f>60-E28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 t="s">
        <v>146</v>
      </c>
      <c r="X30" s="4"/>
      <c r="Y30" s="4"/>
      <c r="Z30" s="4"/>
      <c r="AA30" s="4"/>
      <c r="AB30" s="4"/>
      <c r="AC30" s="4"/>
      <c r="AD30" s="4"/>
      <c r="AE30" s="4"/>
      <c r="AF30" s="4"/>
    </row>
    <row r="33" spans="5:5" x14ac:dyDescent="0.2">
      <c r="E33" s="1">
        <v>2</v>
      </c>
    </row>
  </sheetData>
  <mergeCells count="58">
    <mergeCell ref="AE10:AE12"/>
    <mergeCell ref="AA9:AA12"/>
    <mergeCell ref="AB9:AB12"/>
    <mergeCell ref="Q7:R9"/>
    <mergeCell ref="S7:S12"/>
    <mergeCell ref="T7:Y7"/>
    <mergeCell ref="V10:V12"/>
    <mergeCell ref="W10:W12"/>
    <mergeCell ref="X10:X12"/>
    <mergeCell ref="U9:U12"/>
    <mergeCell ref="V9:X9"/>
    <mergeCell ref="E7:E12"/>
    <mergeCell ref="F7:F12"/>
    <mergeCell ref="G7:L7"/>
    <mergeCell ref="M7:P8"/>
    <mergeCell ref="J10:J12"/>
    <mergeCell ref="K10:K12"/>
    <mergeCell ref="N9:N12"/>
    <mergeCell ref="W5:AB5"/>
    <mergeCell ref="AC5:AF5"/>
    <mergeCell ref="M9:M12"/>
    <mergeCell ref="H8:K8"/>
    <mergeCell ref="Q10:Q12"/>
    <mergeCell ref="R10:R12"/>
    <mergeCell ref="T8:T12"/>
    <mergeCell ref="U8:X8"/>
    <mergeCell ref="Y8:Y12"/>
    <mergeCell ref="AF6:AF12"/>
    <mergeCell ref="Z9:Z12"/>
    <mergeCell ref="S6:AE6"/>
    <mergeCell ref="AD7:AE9"/>
    <mergeCell ref="AC9:AC12"/>
    <mergeCell ref="Z7:AC8"/>
    <mergeCell ref="AD10:AD12"/>
    <mergeCell ref="F6:R6"/>
    <mergeCell ref="O9:O12"/>
    <mergeCell ref="P9:P12"/>
    <mergeCell ref="G8:G12"/>
    <mergeCell ref="L8:L12"/>
    <mergeCell ref="I10:I12"/>
    <mergeCell ref="H9:H12"/>
    <mergeCell ref="I9:K9"/>
    <mergeCell ref="A6:A12"/>
    <mergeCell ref="B6:B12"/>
    <mergeCell ref="C6:C12"/>
    <mergeCell ref="D6:D12"/>
    <mergeCell ref="D5:G5"/>
    <mergeCell ref="A1:C5"/>
    <mergeCell ref="D1:AF1"/>
    <mergeCell ref="D2:AF2"/>
    <mergeCell ref="M3:N3"/>
    <mergeCell ref="O3:S3"/>
    <mergeCell ref="T3:Y3"/>
    <mergeCell ref="D4:G4"/>
    <mergeCell ref="H4:V4"/>
    <mergeCell ref="H5:V5"/>
    <mergeCell ref="W4:AB4"/>
    <mergeCell ref="AC4:AF4"/>
  </mergeCells>
  <phoneticPr fontId="19" type="noConversion"/>
  <conditionalFormatting sqref="AG13:AH27">
    <cfRule type="cellIs" dxfId="3" priority="1" stopIfTrue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H34"/>
  <sheetViews>
    <sheetView showZeros="0" zoomScale="110" zoomScaleNormal="110" workbookViewId="0">
      <selection activeCell="J19" sqref="J19"/>
    </sheetView>
  </sheetViews>
  <sheetFormatPr defaultRowHeight="12.75" x14ac:dyDescent="0.2"/>
  <cols>
    <col min="1" max="1" width="4.28515625" bestFit="1" customWidth="1"/>
    <col min="2" max="2" width="6.42578125" bestFit="1" customWidth="1"/>
    <col min="3" max="3" width="35.5703125" customWidth="1"/>
    <col min="4" max="4" width="5.28515625" customWidth="1"/>
    <col min="5" max="5" width="5.85546875" customWidth="1"/>
    <col min="6" max="6" width="4.28515625" customWidth="1"/>
    <col min="7" max="7" width="5.140625" customWidth="1"/>
    <col min="8" max="8" width="5.28515625" customWidth="1"/>
    <col min="9" max="11" width="3.5703125" customWidth="1"/>
    <col min="12" max="12" width="5" customWidth="1"/>
    <col min="13" max="13" width="2.5703125" customWidth="1"/>
    <col min="14" max="14" width="3.5703125" customWidth="1"/>
    <col min="15" max="15" width="2.5703125" customWidth="1"/>
    <col min="16" max="16" width="2.7109375" customWidth="1"/>
    <col min="17" max="17" width="2.5703125" customWidth="1"/>
    <col min="18" max="18" width="2.7109375" customWidth="1"/>
    <col min="19" max="19" width="4.28515625" customWidth="1"/>
    <col min="20" max="20" width="5.28515625" customWidth="1"/>
    <col min="21" max="21" width="5" customWidth="1"/>
    <col min="22" max="24" width="3.5703125" customWidth="1"/>
    <col min="25" max="25" width="5.28515625" customWidth="1"/>
    <col min="26" max="26" width="2.5703125" customWidth="1"/>
    <col min="27" max="27" width="3.28515625" customWidth="1"/>
    <col min="28" max="31" width="2.5703125" customWidth="1"/>
    <col min="32" max="32" width="7" customWidth="1"/>
  </cols>
  <sheetData>
    <row r="1" spans="1:34" ht="15" x14ac:dyDescent="0.2">
      <c r="A1" s="280" t="s">
        <v>149</v>
      </c>
      <c r="B1" s="280"/>
      <c r="C1" s="280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</row>
    <row r="2" spans="1:34" ht="15.75" x14ac:dyDescent="0.2">
      <c r="A2" s="280"/>
      <c r="B2" s="280"/>
      <c r="C2" s="280"/>
      <c r="D2" s="280" t="s">
        <v>1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</row>
    <row r="3" spans="1:34" ht="15.75" x14ac:dyDescent="0.2">
      <c r="A3" s="280"/>
      <c r="B3" s="280"/>
      <c r="C3" s="280"/>
      <c r="D3" s="2"/>
      <c r="E3" s="2"/>
      <c r="F3" s="2"/>
      <c r="G3" s="2"/>
      <c r="H3" s="2"/>
      <c r="I3" s="2"/>
      <c r="J3" s="2"/>
      <c r="K3" s="1"/>
      <c r="L3" s="1"/>
      <c r="M3" s="280" t="s">
        <v>2</v>
      </c>
      <c r="N3" s="280"/>
      <c r="O3" s="280" t="s">
        <v>126</v>
      </c>
      <c r="P3" s="280"/>
      <c r="Q3" s="280"/>
      <c r="R3" s="280"/>
      <c r="S3" s="280"/>
      <c r="T3" s="280" t="s">
        <v>3</v>
      </c>
      <c r="U3" s="280"/>
      <c r="V3" s="280"/>
      <c r="W3" s="280"/>
      <c r="X3" s="280"/>
      <c r="Y3" s="280"/>
      <c r="Z3" s="2"/>
      <c r="AA3" s="2"/>
      <c r="AB3" s="2"/>
      <c r="AC3" s="2"/>
      <c r="AD3" s="2"/>
      <c r="AE3" s="2"/>
      <c r="AF3" s="2"/>
    </row>
    <row r="4" spans="1:34" ht="28.5" customHeight="1" x14ac:dyDescent="0.2">
      <c r="A4" s="280"/>
      <c r="B4" s="280"/>
      <c r="C4" s="280"/>
      <c r="D4" s="279" t="s">
        <v>4</v>
      </c>
      <c r="E4" s="279"/>
      <c r="F4" s="279"/>
      <c r="G4" s="279"/>
      <c r="H4" s="282" t="s">
        <v>188</v>
      </c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4"/>
      <c r="W4" s="288" t="s">
        <v>5</v>
      </c>
      <c r="X4" s="288"/>
      <c r="Y4" s="288"/>
      <c r="Z4" s="288"/>
      <c r="AA4" s="288"/>
      <c r="AB4" s="288"/>
      <c r="AC4" s="289" t="s">
        <v>6</v>
      </c>
      <c r="AD4" s="290"/>
      <c r="AE4" s="290"/>
      <c r="AF4" s="291"/>
    </row>
    <row r="5" spans="1:34" ht="25.5" customHeight="1" x14ac:dyDescent="0.2">
      <c r="A5" s="280"/>
      <c r="B5" s="280"/>
      <c r="C5" s="280"/>
      <c r="D5" s="279" t="s">
        <v>138</v>
      </c>
      <c r="E5" s="279"/>
      <c r="F5" s="279"/>
      <c r="G5" s="279"/>
      <c r="H5" s="282" t="s">
        <v>189</v>
      </c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4"/>
      <c r="W5" s="295" t="s">
        <v>7</v>
      </c>
      <c r="X5" s="295"/>
      <c r="Y5" s="295"/>
      <c r="Z5" s="295"/>
      <c r="AA5" s="295"/>
      <c r="AB5" s="295"/>
      <c r="AC5" s="296">
        <v>2</v>
      </c>
      <c r="AD5" s="297"/>
      <c r="AE5" s="297"/>
      <c r="AF5" s="298"/>
    </row>
    <row r="6" spans="1:34" x14ac:dyDescent="0.2">
      <c r="A6" s="276" t="s">
        <v>8</v>
      </c>
      <c r="B6" s="276" t="s">
        <v>9</v>
      </c>
      <c r="C6" s="277" t="s">
        <v>10</v>
      </c>
      <c r="D6" s="278" t="s">
        <v>11</v>
      </c>
      <c r="E6" s="134"/>
      <c r="F6" s="292" t="s">
        <v>12</v>
      </c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 t="s">
        <v>13</v>
      </c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76" t="s">
        <v>14</v>
      </c>
    </row>
    <row r="7" spans="1:34" x14ac:dyDescent="0.2">
      <c r="A7" s="276"/>
      <c r="B7" s="276"/>
      <c r="C7" s="277"/>
      <c r="D7" s="278"/>
      <c r="E7" s="293" t="s">
        <v>15</v>
      </c>
      <c r="F7" s="300" t="s">
        <v>16</v>
      </c>
      <c r="G7" s="292" t="s">
        <v>17</v>
      </c>
      <c r="H7" s="292"/>
      <c r="I7" s="292"/>
      <c r="J7" s="292"/>
      <c r="K7" s="292"/>
      <c r="L7" s="292"/>
      <c r="M7" s="299" t="s">
        <v>18</v>
      </c>
      <c r="N7" s="299"/>
      <c r="O7" s="299"/>
      <c r="P7" s="299"/>
      <c r="Q7" s="301" t="s">
        <v>19</v>
      </c>
      <c r="R7" s="301"/>
      <c r="S7" s="300" t="s">
        <v>16</v>
      </c>
      <c r="T7" s="292" t="s">
        <v>17</v>
      </c>
      <c r="U7" s="292"/>
      <c r="V7" s="292"/>
      <c r="W7" s="292"/>
      <c r="X7" s="292"/>
      <c r="Y7" s="292"/>
      <c r="Z7" s="299" t="s">
        <v>18</v>
      </c>
      <c r="AA7" s="299"/>
      <c r="AB7" s="299"/>
      <c r="AC7" s="299"/>
      <c r="AD7" s="301" t="s">
        <v>19</v>
      </c>
      <c r="AE7" s="301"/>
      <c r="AF7" s="276"/>
    </row>
    <row r="8" spans="1:34" ht="14.25" x14ac:dyDescent="0.2">
      <c r="A8" s="276"/>
      <c r="B8" s="276"/>
      <c r="C8" s="277"/>
      <c r="D8" s="278"/>
      <c r="E8" s="293"/>
      <c r="F8" s="302"/>
      <c r="G8" s="293" t="s">
        <v>20</v>
      </c>
      <c r="H8" s="277" t="s">
        <v>21</v>
      </c>
      <c r="I8" s="277"/>
      <c r="J8" s="277"/>
      <c r="K8" s="277"/>
      <c r="L8" s="293" t="s">
        <v>22</v>
      </c>
      <c r="M8" s="299"/>
      <c r="N8" s="299"/>
      <c r="O8" s="299"/>
      <c r="P8" s="299"/>
      <c r="Q8" s="301"/>
      <c r="R8" s="301"/>
      <c r="S8" s="302"/>
      <c r="T8" s="293" t="s">
        <v>20</v>
      </c>
      <c r="U8" s="277" t="s">
        <v>21</v>
      </c>
      <c r="V8" s="277"/>
      <c r="W8" s="277"/>
      <c r="X8" s="277"/>
      <c r="Y8" s="293" t="s">
        <v>22</v>
      </c>
      <c r="Z8" s="299"/>
      <c r="AA8" s="299"/>
      <c r="AB8" s="299"/>
      <c r="AC8" s="299"/>
      <c r="AD8" s="301"/>
      <c r="AE8" s="301"/>
      <c r="AF8" s="276"/>
    </row>
    <row r="9" spans="1:34" x14ac:dyDescent="0.2">
      <c r="A9" s="276"/>
      <c r="B9" s="276"/>
      <c r="C9" s="277"/>
      <c r="D9" s="278"/>
      <c r="E9" s="293"/>
      <c r="F9" s="302"/>
      <c r="G9" s="293"/>
      <c r="H9" s="276" t="s">
        <v>23</v>
      </c>
      <c r="I9" s="294" t="s">
        <v>24</v>
      </c>
      <c r="J9" s="294"/>
      <c r="K9" s="294"/>
      <c r="L9" s="293"/>
      <c r="M9" s="293" t="s">
        <v>25</v>
      </c>
      <c r="N9" s="293" t="s">
        <v>26</v>
      </c>
      <c r="O9" s="293" t="s">
        <v>27</v>
      </c>
      <c r="P9" s="293" t="s">
        <v>28</v>
      </c>
      <c r="Q9" s="301"/>
      <c r="R9" s="301"/>
      <c r="S9" s="302"/>
      <c r="T9" s="293"/>
      <c r="U9" s="276" t="s">
        <v>23</v>
      </c>
      <c r="V9" s="294" t="s">
        <v>24</v>
      </c>
      <c r="W9" s="294"/>
      <c r="X9" s="294"/>
      <c r="Y9" s="293"/>
      <c r="Z9" s="293" t="s">
        <v>25</v>
      </c>
      <c r="AA9" s="293" t="s">
        <v>26</v>
      </c>
      <c r="AB9" s="293" t="s">
        <v>27</v>
      </c>
      <c r="AC9" s="293" t="s">
        <v>28</v>
      </c>
      <c r="AD9" s="301"/>
      <c r="AE9" s="301"/>
      <c r="AF9" s="276"/>
    </row>
    <row r="10" spans="1:34" x14ac:dyDescent="0.2">
      <c r="A10" s="276"/>
      <c r="B10" s="276"/>
      <c r="C10" s="277"/>
      <c r="D10" s="278"/>
      <c r="E10" s="293"/>
      <c r="F10" s="302"/>
      <c r="G10" s="293"/>
      <c r="H10" s="276"/>
      <c r="I10" s="293" t="s">
        <v>29</v>
      </c>
      <c r="J10" s="293" t="s">
        <v>30</v>
      </c>
      <c r="K10" s="293" t="s">
        <v>31</v>
      </c>
      <c r="L10" s="293"/>
      <c r="M10" s="293"/>
      <c r="N10" s="293"/>
      <c r="O10" s="293"/>
      <c r="P10" s="293"/>
      <c r="Q10" s="293" t="s">
        <v>32</v>
      </c>
      <c r="R10" s="293" t="s">
        <v>33</v>
      </c>
      <c r="S10" s="302"/>
      <c r="T10" s="293"/>
      <c r="U10" s="276"/>
      <c r="V10" s="293" t="s">
        <v>29</v>
      </c>
      <c r="W10" s="293" t="s">
        <v>30</v>
      </c>
      <c r="X10" s="293" t="s">
        <v>31</v>
      </c>
      <c r="Y10" s="293"/>
      <c r="Z10" s="293"/>
      <c r="AA10" s="293"/>
      <c r="AB10" s="293"/>
      <c r="AC10" s="293"/>
      <c r="AD10" s="293" t="s">
        <v>32</v>
      </c>
      <c r="AE10" s="293" t="s">
        <v>33</v>
      </c>
      <c r="AF10" s="276"/>
    </row>
    <row r="11" spans="1:34" x14ac:dyDescent="0.2">
      <c r="A11" s="276"/>
      <c r="B11" s="276"/>
      <c r="C11" s="277"/>
      <c r="D11" s="278"/>
      <c r="E11" s="293"/>
      <c r="F11" s="302"/>
      <c r="G11" s="293"/>
      <c r="H11" s="276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302"/>
      <c r="T11" s="293"/>
      <c r="U11" s="276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76"/>
    </row>
    <row r="12" spans="1:34" x14ac:dyDescent="0.2">
      <c r="A12" s="276"/>
      <c r="B12" s="276"/>
      <c r="C12" s="277"/>
      <c r="D12" s="278"/>
      <c r="E12" s="293"/>
      <c r="F12" s="302"/>
      <c r="G12" s="293"/>
      <c r="H12" s="276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302"/>
      <c r="T12" s="293"/>
      <c r="U12" s="276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76"/>
    </row>
    <row r="13" spans="1:34" s="25" customFormat="1" ht="30" x14ac:dyDescent="0.2">
      <c r="A13" s="12">
        <v>1</v>
      </c>
      <c r="B13" s="15" t="s">
        <v>84</v>
      </c>
      <c r="C13" s="120" t="s">
        <v>127</v>
      </c>
      <c r="D13" s="118">
        <f>G13+T13</f>
        <v>90</v>
      </c>
      <c r="E13" s="119">
        <v>3</v>
      </c>
      <c r="F13" s="23">
        <f t="shared" ref="F13:F19" si="0">G13/30</f>
        <v>3</v>
      </c>
      <c r="G13" s="18">
        <f t="shared" ref="G13:G19" si="1">H13+L13</f>
        <v>90</v>
      </c>
      <c r="H13" s="18">
        <v>30</v>
      </c>
      <c r="I13" s="22">
        <v>20</v>
      </c>
      <c r="J13" s="18"/>
      <c r="K13" s="22">
        <v>10</v>
      </c>
      <c r="L13" s="22">
        <v>60</v>
      </c>
      <c r="M13" s="18"/>
      <c r="N13" s="18"/>
      <c r="O13" s="18"/>
      <c r="P13" s="21" t="s">
        <v>66</v>
      </c>
      <c r="Q13" s="20">
        <v>1</v>
      </c>
      <c r="R13" s="20"/>
      <c r="S13" s="23"/>
      <c r="T13" s="18"/>
      <c r="U13" s="18"/>
      <c r="V13" s="22"/>
      <c r="W13" s="18"/>
      <c r="X13" s="22"/>
      <c r="Y13" s="22"/>
      <c r="Z13" s="18"/>
      <c r="AA13" s="18"/>
      <c r="AB13" s="18"/>
      <c r="AC13" s="21"/>
      <c r="AD13" s="20"/>
      <c r="AE13" s="20"/>
      <c r="AF13" s="18">
        <v>11</v>
      </c>
      <c r="AG13" s="151">
        <f>L13-(I13/4+J13/2+K13/4+M13*45+N13*30+O13*12+P13*6+Q13*30+R13*6)</f>
        <v>16.5</v>
      </c>
      <c r="AH13" s="151">
        <f>Y13-(V13/4+W13/2+X13/4+Z13*45+AA13*30+AB13*12+AC13*6+AD13*30+AE13*6)</f>
        <v>0</v>
      </c>
    </row>
    <row r="14" spans="1:34" s="1" customFormat="1" ht="15" x14ac:dyDescent="0.2">
      <c r="A14" s="12">
        <v>2</v>
      </c>
      <c r="B14" s="21" t="s">
        <v>46</v>
      </c>
      <c r="C14" s="120" t="s">
        <v>39</v>
      </c>
      <c r="D14" s="118">
        <f>G14+T14</f>
        <v>90</v>
      </c>
      <c r="E14" s="119">
        <f t="shared" ref="E14:E25" si="2">F14+S14</f>
        <v>3</v>
      </c>
      <c r="F14" s="83">
        <f t="shared" si="0"/>
        <v>1.5</v>
      </c>
      <c r="G14" s="12">
        <f t="shared" si="1"/>
        <v>45</v>
      </c>
      <c r="H14" s="12">
        <f t="shared" ref="H14:H19" si="3">I14+J14+K14</f>
        <v>30</v>
      </c>
      <c r="I14" s="13"/>
      <c r="J14" s="13"/>
      <c r="K14" s="13">
        <v>30</v>
      </c>
      <c r="L14" s="13">
        <v>15</v>
      </c>
      <c r="M14" s="12"/>
      <c r="N14" s="12"/>
      <c r="O14" s="12"/>
      <c r="P14" s="14"/>
      <c r="Q14" s="14"/>
      <c r="R14" s="12">
        <v>1</v>
      </c>
      <c r="S14" s="83">
        <f t="shared" ref="S14:S22" si="4">T14/30</f>
        <v>1.5</v>
      </c>
      <c r="T14" s="12">
        <f t="shared" ref="T14:T22" si="5">U14+Y14</f>
        <v>45</v>
      </c>
      <c r="U14" s="12">
        <f>SUM(V14:X14)</f>
        <v>30</v>
      </c>
      <c r="V14" s="13"/>
      <c r="W14" s="13"/>
      <c r="X14" s="13">
        <v>30</v>
      </c>
      <c r="Y14" s="13">
        <v>15</v>
      </c>
      <c r="Z14" s="12"/>
      <c r="AA14" s="12"/>
      <c r="AB14" s="15"/>
      <c r="AC14" s="15"/>
      <c r="AD14" s="83"/>
      <c r="AE14" s="12">
        <v>1</v>
      </c>
      <c r="AF14" s="12">
        <v>35</v>
      </c>
      <c r="AG14" s="151">
        <f t="shared" ref="AG14:AG25" si="6">L14-(I14/4+J14/2+K14/4+M14*45+N14*30+O14*12+P14*6+Q14*30+R14*6)</f>
        <v>1.5</v>
      </c>
      <c r="AH14" s="151">
        <f>Y14-(V14/4+W14/2+X14/4+Z14*45+AA14*30+AB14*12+AC14*6+AD14*30+AE14*6)</f>
        <v>1.5</v>
      </c>
    </row>
    <row r="15" spans="1:34" s="25" customFormat="1" ht="18" customHeight="1" x14ac:dyDescent="0.2">
      <c r="A15" s="87">
        <v>3</v>
      </c>
      <c r="B15" s="135" t="s">
        <v>124</v>
      </c>
      <c r="C15" s="117" t="s">
        <v>210</v>
      </c>
      <c r="D15" s="118">
        <f t="shared" ref="D15:D25" si="7">G15+T15</f>
        <v>90</v>
      </c>
      <c r="E15" s="119">
        <f t="shared" si="2"/>
        <v>3</v>
      </c>
      <c r="F15" s="137">
        <f t="shared" si="0"/>
        <v>0</v>
      </c>
      <c r="G15" s="125">
        <f t="shared" si="1"/>
        <v>0</v>
      </c>
      <c r="H15" s="12">
        <f t="shared" si="3"/>
        <v>0</v>
      </c>
      <c r="I15" s="125"/>
      <c r="J15" s="125"/>
      <c r="K15" s="125"/>
      <c r="L15" s="125"/>
      <c r="M15" s="125"/>
      <c r="N15" s="125"/>
      <c r="O15" s="125"/>
      <c r="P15" s="138"/>
      <c r="Q15" s="139"/>
      <c r="R15" s="125"/>
      <c r="S15" s="137">
        <v>3</v>
      </c>
      <c r="T15" s="125">
        <v>90</v>
      </c>
      <c r="U15" s="125">
        <v>38</v>
      </c>
      <c r="V15" s="125">
        <v>20</v>
      </c>
      <c r="W15" s="125"/>
      <c r="X15" s="125">
        <v>18</v>
      </c>
      <c r="Y15" s="125">
        <v>52</v>
      </c>
      <c r="Z15" s="125"/>
      <c r="AA15" s="125"/>
      <c r="AB15" s="125">
        <v>1</v>
      </c>
      <c r="AC15" s="135"/>
      <c r="AD15" s="139">
        <v>1</v>
      </c>
      <c r="AE15" s="125"/>
      <c r="AF15" s="125">
        <v>41</v>
      </c>
      <c r="AG15" s="151">
        <f t="shared" si="6"/>
        <v>0</v>
      </c>
      <c r="AH15" s="151">
        <f t="shared" ref="AH15:AH25" si="8">Y15-(V15/4+W15/2+X15/4+Z15*45+AA15*30+AB15*12+AC15*6+AD15*30+AE15*6)</f>
        <v>0.5</v>
      </c>
    </row>
    <row r="16" spans="1:34" s="25" customFormat="1" ht="30" x14ac:dyDescent="0.2">
      <c r="A16" s="12">
        <v>4</v>
      </c>
      <c r="B16" s="135" t="s">
        <v>47</v>
      </c>
      <c r="C16" s="136" t="s">
        <v>74</v>
      </c>
      <c r="D16" s="118">
        <f t="shared" si="7"/>
        <v>240</v>
      </c>
      <c r="E16" s="119">
        <f t="shared" si="2"/>
        <v>8</v>
      </c>
      <c r="F16" s="137">
        <f t="shared" si="0"/>
        <v>2.5</v>
      </c>
      <c r="G16" s="125">
        <f t="shared" si="1"/>
        <v>75</v>
      </c>
      <c r="H16" s="12">
        <f t="shared" si="3"/>
        <v>30</v>
      </c>
      <c r="I16" s="13">
        <v>20</v>
      </c>
      <c r="J16" s="13"/>
      <c r="K16" s="13">
        <v>10</v>
      </c>
      <c r="L16" s="13">
        <v>45</v>
      </c>
      <c r="M16" s="87"/>
      <c r="N16" s="87"/>
      <c r="O16" s="87">
        <v>1</v>
      </c>
      <c r="P16" s="140"/>
      <c r="Q16" s="88"/>
      <c r="R16" s="87">
        <v>1</v>
      </c>
      <c r="S16" s="124">
        <v>5.5</v>
      </c>
      <c r="T16" s="87">
        <v>165</v>
      </c>
      <c r="U16" s="87">
        <v>70</v>
      </c>
      <c r="V16" s="86">
        <v>30</v>
      </c>
      <c r="W16" s="86">
        <v>20</v>
      </c>
      <c r="X16" s="86">
        <v>20</v>
      </c>
      <c r="Y16" s="86">
        <v>95</v>
      </c>
      <c r="Z16" s="87"/>
      <c r="AA16" s="87">
        <v>1</v>
      </c>
      <c r="AB16" s="87"/>
      <c r="AC16" s="121"/>
      <c r="AD16" s="88">
        <v>1</v>
      </c>
      <c r="AE16" s="87"/>
      <c r="AF16" s="87">
        <v>41</v>
      </c>
      <c r="AG16" s="151">
        <f t="shared" si="6"/>
        <v>19.5</v>
      </c>
      <c r="AH16" s="151">
        <f t="shared" si="8"/>
        <v>12.5</v>
      </c>
    </row>
    <row r="17" spans="1:34" s="25" customFormat="1" ht="15" x14ac:dyDescent="0.2">
      <c r="A17" s="18">
        <v>5</v>
      </c>
      <c r="B17" s="135" t="s">
        <v>48</v>
      </c>
      <c r="C17" s="136" t="s">
        <v>76</v>
      </c>
      <c r="D17" s="118">
        <f t="shared" si="7"/>
        <v>240</v>
      </c>
      <c r="E17" s="119">
        <f t="shared" si="2"/>
        <v>8</v>
      </c>
      <c r="F17" s="137">
        <f t="shared" si="0"/>
        <v>4</v>
      </c>
      <c r="G17" s="125">
        <f t="shared" si="1"/>
        <v>120</v>
      </c>
      <c r="H17" s="12">
        <f t="shared" si="3"/>
        <v>50</v>
      </c>
      <c r="I17" s="86">
        <v>20</v>
      </c>
      <c r="J17" s="86">
        <v>14</v>
      </c>
      <c r="K17" s="86">
        <v>16</v>
      </c>
      <c r="L17" s="86">
        <v>70</v>
      </c>
      <c r="M17" s="87"/>
      <c r="N17" s="87"/>
      <c r="O17" s="87">
        <v>1</v>
      </c>
      <c r="P17" s="88"/>
      <c r="Q17" s="88"/>
      <c r="R17" s="87">
        <v>1</v>
      </c>
      <c r="S17" s="124">
        <f t="shared" si="4"/>
        <v>4</v>
      </c>
      <c r="T17" s="87">
        <f t="shared" si="5"/>
        <v>120</v>
      </c>
      <c r="U17" s="12">
        <f>SUM(V17:X17)</f>
        <v>44</v>
      </c>
      <c r="V17" s="18">
        <v>24</v>
      </c>
      <c r="W17" s="82">
        <v>10</v>
      </c>
      <c r="X17" s="82">
        <v>10</v>
      </c>
      <c r="Y17" s="82">
        <v>76</v>
      </c>
      <c r="Z17" s="87"/>
      <c r="AA17" s="87">
        <v>1</v>
      </c>
      <c r="AB17" s="87"/>
      <c r="AC17" s="121"/>
      <c r="AD17" s="88">
        <v>1</v>
      </c>
      <c r="AE17" s="87"/>
      <c r="AF17" s="87">
        <v>41</v>
      </c>
      <c r="AG17" s="151">
        <f t="shared" si="6"/>
        <v>36</v>
      </c>
      <c r="AH17" s="151">
        <f t="shared" si="8"/>
        <v>2.5</v>
      </c>
    </row>
    <row r="18" spans="1:34" s="25" customFormat="1" ht="15" x14ac:dyDescent="0.2">
      <c r="A18" s="18">
        <v>6</v>
      </c>
      <c r="B18" s="135" t="s">
        <v>123</v>
      </c>
      <c r="C18" s="136" t="s">
        <v>220</v>
      </c>
      <c r="D18" s="118">
        <f t="shared" si="7"/>
        <v>120</v>
      </c>
      <c r="E18" s="119">
        <f t="shared" si="2"/>
        <v>4</v>
      </c>
      <c r="F18" s="137">
        <f t="shared" si="0"/>
        <v>4</v>
      </c>
      <c r="G18" s="125">
        <f t="shared" si="1"/>
        <v>120</v>
      </c>
      <c r="H18" s="12">
        <f t="shared" si="3"/>
        <v>50</v>
      </c>
      <c r="I18" s="86">
        <v>20</v>
      </c>
      <c r="J18" s="86">
        <v>14</v>
      </c>
      <c r="K18" s="86">
        <v>16</v>
      </c>
      <c r="L18" s="86">
        <v>70</v>
      </c>
      <c r="M18" s="87"/>
      <c r="N18" s="87"/>
      <c r="O18" s="87">
        <v>1</v>
      </c>
      <c r="P18" s="88"/>
      <c r="Q18" s="88"/>
      <c r="R18" s="87">
        <v>1</v>
      </c>
      <c r="S18" s="124">
        <f>T18/30</f>
        <v>0</v>
      </c>
      <c r="T18" s="87">
        <f>U18+Y18</f>
        <v>0</v>
      </c>
      <c r="U18" s="12">
        <f>SUM(V18:X18)</f>
        <v>0</v>
      </c>
      <c r="V18" s="18"/>
      <c r="W18" s="82"/>
      <c r="X18" s="82"/>
      <c r="Y18" s="82"/>
      <c r="Z18" s="87"/>
      <c r="AA18" s="87"/>
      <c r="AB18" s="87"/>
      <c r="AC18" s="121"/>
      <c r="AD18" s="88"/>
      <c r="AE18" s="87"/>
      <c r="AF18" s="87">
        <v>41</v>
      </c>
      <c r="AG18" s="151">
        <f t="shared" si="6"/>
        <v>36</v>
      </c>
      <c r="AH18" s="151">
        <f>Y18-(V18/4+W18/2+X18/4+Z18*45+AA18*30+AB18*12+AC18*6+AD18*30+AE18*6)</f>
        <v>0</v>
      </c>
    </row>
    <row r="19" spans="1:34" s="1" customFormat="1" ht="29.25" customHeight="1" x14ac:dyDescent="0.2">
      <c r="A19" s="87">
        <v>7</v>
      </c>
      <c r="B19" s="15" t="s">
        <v>83</v>
      </c>
      <c r="C19" s="141" t="s">
        <v>199</v>
      </c>
      <c r="D19" s="118">
        <f t="shared" si="7"/>
        <v>90</v>
      </c>
      <c r="E19" s="119">
        <f t="shared" si="2"/>
        <v>3</v>
      </c>
      <c r="F19" s="137">
        <f t="shared" si="0"/>
        <v>3</v>
      </c>
      <c r="G19" s="125">
        <f t="shared" si="1"/>
        <v>90</v>
      </c>
      <c r="H19" s="12">
        <f t="shared" si="3"/>
        <v>40</v>
      </c>
      <c r="I19" s="18">
        <v>20</v>
      </c>
      <c r="J19" s="18">
        <v>10</v>
      </c>
      <c r="K19" s="18">
        <v>10</v>
      </c>
      <c r="L19" s="18">
        <v>50</v>
      </c>
      <c r="M19" s="12"/>
      <c r="N19" s="14">
        <v>1</v>
      </c>
      <c r="O19" s="12"/>
      <c r="P19" s="15"/>
      <c r="Q19" s="20"/>
      <c r="R19" s="12">
        <v>1</v>
      </c>
      <c r="S19" s="83">
        <f t="shared" si="4"/>
        <v>0</v>
      </c>
      <c r="T19" s="12">
        <f t="shared" si="5"/>
        <v>0</v>
      </c>
      <c r="U19" s="12">
        <f>SUM(V19:X19)</f>
        <v>0</v>
      </c>
      <c r="V19" s="18"/>
      <c r="W19" s="18"/>
      <c r="X19" s="18"/>
      <c r="Y19" s="18"/>
      <c r="Z19" s="12"/>
      <c r="AA19" s="14"/>
      <c r="AB19" s="12"/>
      <c r="AC19" s="15"/>
      <c r="AD19" s="20"/>
      <c r="AE19" s="12"/>
      <c r="AF19" s="18">
        <v>40</v>
      </c>
      <c r="AG19" s="151">
        <f t="shared" si="6"/>
        <v>1.5</v>
      </c>
      <c r="AH19" s="151">
        <f t="shared" si="8"/>
        <v>0</v>
      </c>
    </row>
    <row r="20" spans="1:34" s="25" customFormat="1" ht="30" x14ac:dyDescent="0.2">
      <c r="A20" s="87">
        <v>8</v>
      </c>
      <c r="B20" s="15" t="s">
        <v>211</v>
      </c>
      <c r="C20" s="141" t="s">
        <v>82</v>
      </c>
      <c r="D20" s="118">
        <f t="shared" si="7"/>
        <v>120</v>
      </c>
      <c r="E20" s="119">
        <f t="shared" si="2"/>
        <v>4</v>
      </c>
      <c r="F20" s="83"/>
      <c r="G20" s="12"/>
      <c r="H20" s="12"/>
      <c r="I20" s="18"/>
      <c r="J20" s="18"/>
      <c r="K20" s="18"/>
      <c r="L20" s="18"/>
      <c r="M20" s="12"/>
      <c r="N20" s="14"/>
      <c r="O20" s="12"/>
      <c r="P20" s="15"/>
      <c r="Q20" s="20"/>
      <c r="R20" s="12"/>
      <c r="S20" s="83">
        <f t="shared" si="4"/>
        <v>4</v>
      </c>
      <c r="T20" s="12">
        <f>U20+Y20</f>
        <v>120</v>
      </c>
      <c r="U20" s="12">
        <f>SUM(V20:X20)</f>
        <v>58</v>
      </c>
      <c r="V20" s="18">
        <v>24</v>
      </c>
      <c r="W20" s="82">
        <v>16</v>
      </c>
      <c r="X20" s="82">
        <v>18</v>
      </c>
      <c r="Y20" s="82">
        <v>62</v>
      </c>
      <c r="Z20" s="12"/>
      <c r="AA20" s="14"/>
      <c r="AB20" s="12">
        <v>1</v>
      </c>
      <c r="AC20" s="15"/>
      <c r="AD20" s="20"/>
      <c r="AE20" s="12">
        <v>1</v>
      </c>
      <c r="AF20" s="18">
        <v>41</v>
      </c>
      <c r="AG20" s="151">
        <f t="shared" si="6"/>
        <v>0</v>
      </c>
      <c r="AH20" s="151">
        <f t="shared" si="8"/>
        <v>25.5</v>
      </c>
    </row>
    <row r="21" spans="1:34" s="25" customFormat="1" ht="15" x14ac:dyDescent="0.2">
      <c r="A21" s="18">
        <v>9</v>
      </c>
      <c r="B21" s="15" t="s">
        <v>62</v>
      </c>
      <c r="C21" s="120" t="s">
        <v>72</v>
      </c>
      <c r="D21" s="118">
        <f t="shared" si="7"/>
        <v>180</v>
      </c>
      <c r="E21" s="119">
        <f t="shared" si="2"/>
        <v>6</v>
      </c>
      <c r="F21" s="83">
        <v>6</v>
      </c>
      <c r="G21" s="12">
        <v>180</v>
      </c>
      <c r="H21" s="18">
        <v>60</v>
      </c>
      <c r="I21" s="18">
        <v>30</v>
      </c>
      <c r="J21" s="18"/>
      <c r="K21" s="18">
        <v>30</v>
      </c>
      <c r="L21" s="18">
        <v>120</v>
      </c>
      <c r="M21" s="12"/>
      <c r="N21" s="12"/>
      <c r="O21" s="12"/>
      <c r="P21" s="14">
        <v>1</v>
      </c>
      <c r="Q21" s="14"/>
      <c r="R21" s="12">
        <v>1</v>
      </c>
      <c r="S21" s="83">
        <f>T21/30</f>
        <v>0</v>
      </c>
      <c r="T21" s="12">
        <f>U21+Y21</f>
        <v>0</v>
      </c>
      <c r="U21" s="18">
        <f>V21+W21+X21</f>
        <v>0</v>
      </c>
      <c r="V21" s="18"/>
      <c r="W21" s="18"/>
      <c r="X21" s="18"/>
      <c r="Y21" s="18"/>
      <c r="Z21" s="12"/>
      <c r="AA21" s="12"/>
      <c r="AB21" s="12"/>
      <c r="AC21" s="15"/>
      <c r="AD21" s="14"/>
      <c r="AE21" s="12"/>
      <c r="AF21" s="18">
        <v>44</v>
      </c>
      <c r="AG21" s="151">
        <f t="shared" si="6"/>
        <v>93</v>
      </c>
      <c r="AH21" s="151"/>
    </row>
    <row r="22" spans="1:34" s="25" customFormat="1" ht="45" x14ac:dyDescent="0.2">
      <c r="A22" s="12">
        <v>10</v>
      </c>
      <c r="B22" s="15" t="s">
        <v>63</v>
      </c>
      <c r="C22" s="117" t="s">
        <v>129</v>
      </c>
      <c r="D22" s="118">
        <f t="shared" si="7"/>
        <v>90</v>
      </c>
      <c r="E22" s="119">
        <f t="shared" si="2"/>
        <v>3</v>
      </c>
      <c r="F22" s="23">
        <v>3</v>
      </c>
      <c r="G22" s="18">
        <v>90</v>
      </c>
      <c r="H22" s="18">
        <v>30</v>
      </c>
      <c r="I22" s="22">
        <v>20</v>
      </c>
      <c r="J22" s="18"/>
      <c r="K22" s="22">
        <v>10</v>
      </c>
      <c r="L22" s="22">
        <v>60</v>
      </c>
      <c r="M22" s="18"/>
      <c r="N22" s="18"/>
      <c r="O22" s="18"/>
      <c r="P22" s="18">
        <v>1</v>
      </c>
      <c r="Q22" s="23"/>
      <c r="R22" s="18">
        <v>1</v>
      </c>
      <c r="S22" s="23">
        <f t="shared" si="4"/>
        <v>0</v>
      </c>
      <c r="T22" s="18">
        <f t="shared" si="5"/>
        <v>0</v>
      </c>
      <c r="U22" s="18">
        <f>SUM(V22:X22)</f>
        <v>0</v>
      </c>
      <c r="V22" s="22"/>
      <c r="W22" s="18"/>
      <c r="X22" s="22"/>
      <c r="Y22" s="22"/>
      <c r="Z22" s="18"/>
      <c r="AA22" s="18"/>
      <c r="AB22" s="18"/>
      <c r="AC22" s="18"/>
      <c r="AD22" s="23"/>
      <c r="AE22" s="18"/>
      <c r="AF22" s="18">
        <v>41</v>
      </c>
      <c r="AG22" s="151">
        <f t="shared" si="6"/>
        <v>40.5</v>
      </c>
      <c r="AH22" s="151">
        <f t="shared" si="8"/>
        <v>0</v>
      </c>
    </row>
    <row r="23" spans="1:34" s="1" customFormat="1" ht="30" x14ac:dyDescent="0.2">
      <c r="A23" s="18">
        <v>11</v>
      </c>
      <c r="B23" s="21" t="s">
        <v>40</v>
      </c>
      <c r="C23" s="136" t="s">
        <v>128</v>
      </c>
      <c r="D23" s="118">
        <f t="shared" si="7"/>
        <v>90</v>
      </c>
      <c r="E23" s="119">
        <f t="shared" si="2"/>
        <v>3</v>
      </c>
      <c r="F23" s="83">
        <f>G23/30</f>
        <v>0</v>
      </c>
      <c r="G23" s="12">
        <f>H23+L23</f>
        <v>0</v>
      </c>
      <c r="H23" s="12">
        <f>I23+J23+K23</f>
        <v>0</v>
      </c>
      <c r="I23" s="84"/>
      <c r="J23" s="84"/>
      <c r="K23" s="84"/>
      <c r="L23" s="84"/>
      <c r="M23" s="12"/>
      <c r="N23" s="12"/>
      <c r="O23" s="12"/>
      <c r="P23" s="12"/>
      <c r="Q23" s="83"/>
      <c r="R23" s="12"/>
      <c r="S23" s="23">
        <v>3</v>
      </c>
      <c r="T23" s="18">
        <v>90</v>
      </c>
      <c r="U23" s="18">
        <v>30</v>
      </c>
      <c r="V23" s="84">
        <v>20</v>
      </c>
      <c r="W23" s="84"/>
      <c r="X23" s="84">
        <v>10</v>
      </c>
      <c r="Y23" s="84">
        <v>60</v>
      </c>
      <c r="Z23" s="12"/>
      <c r="AA23" s="12"/>
      <c r="AB23" s="12"/>
      <c r="AC23" s="12">
        <v>1</v>
      </c>
      <c r="AD23" s="83"/>
      <c r="AE23" s="12">
        <v>1</v>
      </c>
      <c r="AF23" s="12">
        <v>44</v>
      </c>
      <c r="AG23" s="151">
        <f t="shared" si="6"/>
        <v>0</v>
      </c>
      <c r="AH23" s="151">
        <f t="shared" si="8"/>
        <v>40.5</v>
      </c>
    </row>
    <row r="24" spans="1:34" s="1" customFormat="1" ht="30" x14ac:dyDescent="0.2">
      <c r="A24" s="12">
        <v>12</v>
      </c>
      <c r="B24" s="21" t="s">
        <v>69</v>
      </c>
      <c r="C24" s="120" t="s">
        <v>80</v>
      </c>
      <c r="D24" s="118">
        <f t="shared" si="7"/>
        <v>270</v>
      </c>
      <c r="E24" s="119">
        <f t="shared" si="2"/>
        <v>9</v>
      </c>
      <c r="F24" s="83">
        <v>3</v>
      </c>
      <c r="G24" s="12">
        <v>90</v>
      </c>
      <c r="H24" s="12">
        <v>30</v>
      </c>
      <c r="I24" s="18">
        <v>10</v>
      </c>
      <c r="J24" s="18">
        <v>10</v>
      </c>
      <c r="K24" s="18">
        <v>10</v>
      </c>
      <c r="L24" s="18">
        <v>60</v>
      </c>
      <c r="M24" s="12"/>
      <c r="N24" s="12"/>
      <c r="O24" s="12"/>
      <c r="P24" s="12">
        <v>1</v>
      </c>
      <c r="Q24" s="14"/>
      <c r="R24" s="12">
        <v>1</v>
      </c>
      <c r="S24" s="83">
        <v>6</v>
      </c>
      <c r="T24" s="12">
        <v>180</v>
      </c>
      <c r="U24" s="12">
        <v>60</v>
      </c>
      <c r="V24" s="13">
        <v>20</v>
      </c>
      <c r="W24" s="18">
        <v>20</v>
      </c>
      <c r="X24" s="18">
        <v>20</v>
      </c>
      <c r="Y24" s="18">
        <v>120</v>
      </c>
      <c r="Z24" s="12"/>
      <c r="AA24" s="12"/>
      <c r="AB24" s="12"/>
      <c r="AC24" s="14">
        <v>1</v>
      </c>
      <c r="AD24" s="14"/>
      <c r="AE24" s="12">
        <v>1</v>
      </c>
      <c r="AF24" s="12">
        <v>41</v>
      </c>
      <c r="AG24" s="151">
        <f t="shared" si="6"/>
        <v>38</v>
      </c>
      <c r="AH24" s="151">
        <f t="shared" si="8"/>
        <v>88</v>
      </c>
    </row>
    <row r="25" spans="1:34" s="25" customFormat="1" ht="30" x14ac:dyDescent="0.2">
      <c r="A25" s="87">
        <v>13</v>
      </c>
      <c r="B25" s="21" t="s">
        <v>151</v>
      </c>
      <c r="C25" s="120" t="s">
        <v>67</v>
      </c>
      <c r="D25" s="118">
        <f t="shared" si="7"/>
        <v>90</v>
      </c>
      <c r="E25" s="119">
        <f t="shared" si="2"/>
        <v>3</v>
      </c>
      <c r="F25" s="83">
        <f>G25/30</f>
        <v>0</v>
      </c>
      <c r="G25" s="12">
        <f>H25+L25</f>
        <v>0</v>
      </c>
      <c r="H25" s="12">
        <f>I25+J25+K25</f>
        <v>0</v>
      </c>
      <c r="I25" s="13"/>
      <c r="J25" s="13"/>
      <c r="K25" s="13"/>
      <c r="L25" s="13"/>
      <c r="M25" s="12"/>
      <c r="N25" s="12"/>
      <c r="O25" s="12"/>
      <c r="P25" s="24"/>
      <c r="Q25" s="14"/>
      <c r="R25" s="12"/>
      <c r="S25" s="83">
        <v>3</v>
      </c>
      <c r="T25" s="12">
        <v>90</v>
      </c>
      <c r="U25" s="12">
        <v>30</v>
      </c>
      <c r="V25" s="13">
        <v>20</v>
      </c>
      <c r="W25" s="13"/>
      <c r="X25" s="13">
        <v>10</v>
      </c>
      <c r="Y25" s="13">
        <v>60</v>
      </c>
      <c r="Z25" s="12"/>
      <c r="AA25" s="12"/>
      <c r="AB25" s="12"/>
      <c r="AC25" s="14">
        <v>1</v>
      </c>
      <c r="AD25" s="14"/>
      <c r="AE25" s="12">
        <v>1</v>
      </c>
      <c r="AF25" s="12">
        <v>41</v>
      </c>
      <c r="AG25" s="151">
        <f t="shared" si="6"/>
        <v>0</v>
      </c>
      <c r="AH25" s="151">
        <f t="shared" si="8"/>
        <v>40.5</v>
      </c>
    </row>
    <row r="26" spans="1:34" ht="15" x14ac:dyDescent="0.2">
      <c r="A26" s="128"/>
      <c r="B26" s="129"/>
      <c r="C26" s="130" t="s">
        <v>20</v>
      </c>
      <c r="D26" s="131">
        <f t="shared" ref="D26:O26" si="9">SUM(D13:D25)</f>
        <v>1800</v>
      </c>
      <c r="E26" s="131">
        <f t="shared" si="9"/>
        <v>60</v>
      </c>
      <c r="F26" s="132">
        <f t="shared" si="9"/>
        <v>30</v>
      </c>
      <c r="G26" s="131">
        <f t="shared" si="9"/>
        <v>900</v>
      </c>
      <c r="H26" s="131">
        <f t="shared" si="9"/>
        <v>350</v>
      </c>
      <c r="I26" s="131">
        <f t="shared" si="9"/>
        <v>160</v>
      </c>
      <c r="J26" s="131">
        <f t="shared" si="9"/>
        <v>48</v>
      </c>
      <c r="K26" s="131">
        <f t="shared" si="9"/>
        <v>142</v>
      </c>
      <c r="L26" s="131">
        <f t="shared" si="9"/>
        <v>550</v>
      </c>
      <c r="M26" s="131">
        <f t="shared" si="9"/>
        <v>0</v>
      </c>
      <c r="N26" s="131">
        <f t="shared" si="9"/>
        <v>1</v>
      </c>
      <c r="O26" s="131">
        <f t="shared" si="9"/>
        <v>3</v>
      </c>
      <c r="P26" s="131">
        <v>4</v>
      </c>
      <c r="Q26" s="133">
        <f t="shared" ref="Q26:AE26" si="10">SUM(Q13:Q25)</f>
        <v>1</v>
      </c>
      <c r="R26" s="131">
        <f t="shared" si="10"/>
        <v>8</v>
      </c>
      <c r="S26" s="132">
        <f t="shared" si="10"/>
        <v>30</v>
      </c>
      <c r="T26" s="131">
        <f t="shared" si="10"/>
        <v>900</v>
      </c>
      <c r="U26" s="131">
        <f t="shared" si="10"/>
        <v>360</v>
      </c>
      <c r="V26" s="131">
        <f t="shared" si="10"/>
        <v>158</v>
      </c>
      <c r="W26" s="131">
        <f t="shared" si="10"/>
        <v>66</v>
      </c>
      <c r="X26" s="131">
        <f t="shared" si="10"/>
        <v>136</v>
      </c>
      <c r="Y26" s="131">
        <f t="shared" si="10"/>
        <v>540</v>
      </c>
      <c r="Z26" s="131">
        <f t="shared" si="10"/>
        <v>0</v>
      </c>
      <c r="AA26" s="131">
        <f t="shared" si="10"/>
        <v>2</v>
      </c>
      <c r="AB26" s="131">
        <f t="shared" si="10"/>
        <v>2</v>
      </c>
      <c r="AC26" s="131">
        <f t="shared" si="10"/>
        <v>3</v>
      </c>
      <c r="AD26" s="131">
        <f t="shared" si="10"/>
        <v>3</v>
      </c>
      <c r="AE26" s="131">
        <f t="shared" si="10"/>
        <v>5</v>
      </c>
      <c r="AF26" s="131"/>
    </row>
    <row r="27" spans="1:34" ht="15" x14ac:dyDescent="0.2">
      <c r="A27" s="26"/>
      <c r="B27" s="27"/>
      <c r="C27" s="28"/>
      <c r="D27" s="11"/>
      <c r="E27" s="29"/>
      <c r="F27" s="29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30"/>
      <c r="R27" s="11"/>
      <c r="S27" s="29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30"/>
      <c r="AE27" s="30"/>
      <c r="AF27" s="11"/>
    </row>
    <row r="28" spans="1:34" s="1" customFormat="1" ht="20.45" customHeight="1" x14ac:dyDescent="0.25">
      <c r="B28" s="4"/>
      <c r="C28" s="4" t="s">
        <v>148</v>
      </c>
      <c r="E28" s="4"/>
      <c r="F28" s="4"/>
      <c r="G28" s="4"/>
      <c r="H28" s="81">
        <f>60-E26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 t="s">
        <v>146</v>
      </c>
      <c r="X28" s="4"/>
      <c r="Y28" s="4"/>
      <c r="Z28" s="4"/>
      <c r="AA28" s="4"/>
      <c r="AB28" s="4"/>
      <c r="AC28" s="4"/>
      <c r="AD28" s="4"/>
      <c r="AE28" s="4"/>
      <c r="AF28" s="4"/>
    </row>
    <row r="29" spans="1:34" hidden="1" x14ac:dyDescent="0.2"/>
    <row r="30" spans="1:34" s="1" customFormat="1" ht="30" hidden="1" x14ac:dyDescent="0.2">
      <c r="A30" s="33">
        <v>13</v>
      </c>
      <c r="B30" s="34" t="s">
        <v>62</v>
      </c>
      <c r="C30" s="35" t="s">
        <v>59</v>
      </c>
      <c r="D30" s="36">
        <f>G30+T30</f>
        <v>90</v>
      </c>
      <c r="E30" s="37">
        <f>F30+S30</f>
        <v>3</v>
      </c>
      <c r="F30" s="38">
        <f>G30/30</f>
        <v>0</v>
      </c>
      <c r="G30" s="39">
        <f>H30+L30</f>
        <v>0</v>
      </c>
      <c r="H30" s="39">
        <f>I30+J30+K30</f>
        <v>0</v>
      </c>
      <c r="I30" s="40"/>
      <c r="J30" s="39"/>
      <c r="K30" s="40"/>
      <c r="L30" s="40"/>
      <c r="M30" s="39"/>
      <c r="N30" s="39"/>
      <c r="O30" s="39"/>
      <c r="P30" s="39"/>
      <c r="Q30" s="41"/>
      <c r="R30" s="42"/>
      <c r="S30" s="43">
        <f>T30/30</f>
        <v>3</v>
      </c>
      <c r="T30" s="39">
        <f>U30+Y30</f>
        <v>90</v>
      </c>
      <c r="U30" s="39">
        <f>SUM(V30:X30)</f>
        <v>44</v>
      </c>
      <c r="V30" s="40">
        <v>20</v>
      </c>
      <c r="W30" s="39"/>
      <c r="X30" s="40">
        <v>24</v>
      </c>
      <c r="Y30" s="40">
        <v>46</v>
      </c>
      <c r="Z30" s="39"/>
      <c r="AA30" s="39"/>
      <c r="AB30" s="39"/>
      <c r="AC30" s="39">
        <v>1</v>
      </c>
      <c r="AD30" s="41"/>
      <c r="AE30" s="42">
        <v>1</v>
      </c>
      <c r="AF30" s="44">
        <v>41</v>
      </c>
    </row>
    <row r="31" spans="1:34" s="1" customFormat="1" ht="30" hidden="1" x14ac:dyDescent="0.2">
      <c r="A31" s="33">
        <v>14</v>
      </c>
      <c r="B31" s="34" t="s">
        <v>63</v>
      </c>
      <c r="C31" s="35" t="s">
        <v>57</v>
      </c>
      <c r="D31" s="36">
        <f>G31+T31</f>
        <v>90</v>
      </c>
      <c r="E31" s="37">
        <f>F31+S31</f>
        <v>3</v>
      </c>
      <c r="F31" s="45">
        <f>G31/30</f>
        <v>3</v>
      </c>
      <c r="G31" s="46">
        <f>H31+L31</f>
        <v>90</v>
      </c>
      <c r="H31" s="39">
        <f>I31+J31+K31</f>
        <v>44</v>
      </c>
      <c r="I31" s="39">
        <v>20</v>
      </c>
      <c r="J31" s="39">
        <v>12</v>
      </c>
      <c r="K31" s="39">
        <v>12</v>
      </c>
      <c r="L31" s="39">
        <v>46</v>
      </c>
      <c r="M31" s="46"/>
      <c r="N31" s="46"/>
      <c r="O31" s="46"/>
      <c r="P31" s="46">
        <v>1</v>
      </c>
      <c r="Q31" s="47"/>
      <c r="R31" s="48">
        <v>1</v>
      </c>
      <c r="S31" s="49"/>
      <c r="T31" s="46"/>
      <c r="U31" s="46"/>
      <c r="V31" s="50"/>
      <c r="W31" s="50"/>
      <c r="X31" s="50"/>
      <c r="Y31" s="50"/>
      <c r="Z31" s="50"/>
      <c r="AA31" s="50"/>
      <c r="AB31" s="50"/>
      <c r="AC31" s="50"/>
      <c r="AD31" s="51"/>
      <c r="AE31" s="52"/>
      <c r="AF31" s="44">
        <v>41</v>
      </c>
    </row>
    <row r="32" spans="1:34" s="1" customFormat="1" ht="15" hidden="1" x14ac:dyDescent="0.2">
      <c r="A32" s="53">
        <v>15</v>
      </c>
      <c r="B32" s="54" t="s">
        <v>40</v>
      </c>
      <c r="C32" s="55" t="s">
        <v>38</v>
      </c>
      <c r="D32" s="56">
        <f>G32+T32</f>
        <v>90</v>
      </c>
      <c r="E32" s="57">
        <f>F32+S32</f>
        <v>3</v>
      </c>
      <c r="F32" s="58">
        <f>G32/30</f>
        <v>0</v>
      </c>
      <c r="G32" s="59">
        <f>H32+L32</f>
        <v>0</v>
      </c>
      <c r="H32" s="59">
        <f>I32+J32+K32</f>
        <v>0</v>
      </c>
      <c r="I32" s="60"/>
      <c r="J32" s="60"/>
      <c r="K32" s="60"/>
      <c r="L32" s="60"/>
      <c r="M32" s="59"/>
      <c r="N32" s="59"/>
      <c r="O32" s="59"/>
      <c r="P32" s="59"/>
      <c r="Q32" s="61"/>
      <c r="R32" s="62"/>
      <c r="S32" s="63">
        <f>T32/30</f>
        <v>3</v>
      </c>
      <c r="T32" s="64">
        <f>U32+Y32</f>
        <v>90</v>
      </c>
      <c r="U32" s="64">
        <f>SUM(V32:X32)</f>
        <v>40</v>
      </c>
      <c r="V32" s="60">
        <v>20</v>
      </c>
      <c r="W32" s="60"/>
      <c r="X32" s="60">
        <v>20</v>
      </c>
      <c r="Y32" s="60">
        <v>50</v>
      </c>
      <c r="Z32" s="59"/>
      <c r="AA32" s="59"/>
      <c r="AB32" s="59"/>
      <c r="AC32" s="59">
        <v>1</v>
      </c>
      <c r="AD32" s="61"/>
      <c r="AE32" s="62">
        <v>1</v>
      </c>
      <c r="AF32" s="65">
        <v>28</v>
      </c>
    </row>
    <row r="33" spans="1:32" s="1" customFormat="1" ht="30.75" hidden="1" thickBot="1" x14ac:dyDescent="0.25">
      <c r="A33" s="66">
        <v>16</v>
      </c>
      <c r="B33" s="67" t="s">
        <v>69</v>
      </c>
      <c r="C33" s="68" t="s">
        <v>67</v>
      </c>
      <c r="D33" s="69">
        <f>G33+T33</f>
        <v>90</v>
      </c>
      <c r="E33" s="70">
        <f>F33+S33</f>
        <v>3</v>
      </c>
      <c r="F33" s="71">
        <f>G33/30</f>
        <v>1.5</v>
      </c>
      <c r="G33" s="72">
        <f>H33+L33</f>
        <v>45</v>
      </c>
      <c r="H33" s="73">
        <f>I33+J33+K33</f>
        <v>22</v>
      </c>
      <c r="I33" s="73">
        <v>12</v>
      </c>
      <c r="J33" s="73"/>
      <c r="K33" s="73">
        <v>10</v>
      </c>
      <c r="L33" s="73">
        <v>23</v>
      </c>
      <c r="M33" s="72"/>
      <c r="N33" s="72"/>
      <c r="O33" s="72"/>
      <c r="P33" s="74">
        <v>1</v>
      </c>
      <c r="Q33" s="75"/>
      <c r="R33" s="76">
        <v>1</v>
      </c>
      <c r="S33" s="77">
        <f>T33/30</f>
        <v>1.5</v>
      </c>
      <c r="T33" s="72">
        <f>U33+Y33</f>
        <v>45</v>
      </c>
      <c r="U33" s="73">
        <f>V33+W33+X33</f>
        <v>22</v>
      </c>
      <c r="V33" s="73">
        <v>12</v>
      </c>
      <c r="W33" s="73"/>
      <c r="X33" s="73">
        <v>10</v>
      </c>
      <c r="Y33" s="73">
        <v>23</v>
      </c>
      <c r="Z33" s="73"/>
      <c r="AA33" s="73"/>
      <c r="AB33" s="73"/>
      <c r="AC33" s="73">
        <v>1</v>
      </c>
      <c r="AD33" s="78"/>
      <c r="AE33" s="79">
        <v>1</v>
      </c>
      <c r="AF33" s="80">
        <v>41</v>
      </c>
    </row>
    <row r="34" spans="1:32" hidden="1" x14ac:dyDescent="0.2"/>
  </sheetData>
  <mergeCells count="58">
    <mergeCell ref="N9:N12"/>
    <mergeCell ref="L8:L12"/>
    <mergeCell ref="AF6:AF12"/>
    <mergeCell ref="E7:E12"/>
    <mergeCell ref="F7:F12"/>
    <mergeCell ref="T8:T12"/>
    <mergeCell ref="U8:X8"/>
    <mergeCell ref="Y8:Y12"/>
    <mergeCell ref="V9:X9"/>
    <mergeCell ref="V10:V12"/>
    <mergeCell ref="W10:W12"/>
    <mergeCell ref="X10:X12"/>
    <mergeCell ref="M7:P8"/>
    <mergeCell ref="Q7:R9"/>
    <mergeCell ref="G8:G12"/>
    <mergeCell ref="H8:K8"/>
    <mergeCell ref="A1:C5"/>
    <mergeCell ref="D1:AF1"/>
    <mergeCell ref="D2:AF2"/>
    <mergeCell ref="M3:N3"/>
    <mergeCell ref="O3:S3"/>
    <mergeCell ref="T3:Y3"/>
    <mergeCell ref="W5:AB5"/>
    <mergeCell ref="AC5:AF5"/>
    <mergeCell ref="D4:G4"/>
    <mergeCell ref="H4:V4"/>
    <mergeCell ref="W4:AB4"/>
    <mergeCell ref="AC4:AF4"/>
    <mergeCell ref="H5:V5"/>
    <mergeCell ref="D5:G5"/>
    <mergeCell ref="S6:AE6"/>
    <mergeCell ref="Z7:AC8"/>
    <mergeCell ref="AD7:AE9"/>
    <mergeCell ref="Z9:Z12"/>
    <mergeCell ref="AA9:AA12"/>
    <mergeCell ref="S7:S12"/>
    <mergeCell ref="T7:Y7"/>
    <mergeCell ref="AB9:AB12"/>
    <mergeCell ref="AC9:AC12"/>
    <mergeCell ref="U9:U12"/>
    <mergeCell ref="AD10:AD12"/>
    <mergeCell ref="AE10:AE12"/>
    <mergeCell ref="A6:A12"/>
    <mergeCell ref="B6:B12"/>
    <mergeCell ref="C6:C12"/>
    <mergeCell ref="D6:D12"/>
    <mergeCell ref="G7:L7"/>
    <mergeCell ref="F6:R6"/>
    <mergeCell ref="H9:H12"/>
    <mergeCell ref="I9:K9"/>
    <mergeCell ref="M9:M12"/>
    <mergeCell ref="R10:R12"/>
    <mergeCell ref="I10:I12"/>
    <mergeCell ref="J10:J12"/>
    <mergeCell ref="K10:K12"/>
    <mergeCell ref="Q10:Q12"/>
    <mergeCell ref="O9:O12"/>
    <mergeCell ref="P9:P12"/>
  </mergeCells>
  <phoneticPr fontId="19" type="noConversion"/>
  <conditionalFormatting sqref="AG13:AH25">
    <cfRule type="cellIs" dxfId="2" priority="4" stopIfTrue="1" operator="lessThan">
      <formula>0</formula>
    </cfRule>
  </conditionalFormatting>
  <pageMargins left="0.25" right="0.25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I45"/>
  <sheetViews>
    <sheetView showGridLines="0" showZeros="0" zoomScale="120" zoomScaleNormal="120" zoomScaleSheetLayoutView="100" workbookViewId="0">
      <selection sqref="A1:XFD1048576"/>
    </sheetView>
  </sheetViews>
  <sheetFormatPr defaultColWidth="9" defaultRowHeight="12.75" x14ac:dyDescent="0.2"/>
  <cols>
    <col min="1" max="1" width="4.28515625" style="305" bestFit="1" customWidth="1"/>
    <col min="2" max="2" width="6.28515625" style="305" bestFit="1" customWidth="1"/>
    <col min="3" max="3" width="35.5703125" style="305" customWidth="1"/>
    <col min="4" max="4" width="6.140625" style="305" customWidth="1"/>
    <col min="5" max="5" width="5.28515625" style="305" bestFit="1" customWidth="1"/>
    <col min="6" max="6" width="4.28515625" style="305" customWidth="1"/>
    <col min="7" max="7" width="5.140625" style="305" bestFit="1" customWidth="1"/>
    <col min="8" max="8" width="3.85546875" style="305" bestFit="1" customWidth="1"/>
    <col min="9" max="9" width="4.85546875" style="305" bestFit="1" customWidth="1"/>
    <col min="10" max="10" width="4.28515625" style="305" bestFit="1" customWidth="1"/>
    <col min="11" max="11" width="4.85546875" style="305" bestFit="1" customWidth="1"/>
    <col min="12" max="12" width="5.5703125" style="305" customWidth="1"/>
    <col min="13" max="13" width="3" style="305" customWidth="1"/>
    <col min="14" max="18" width="3.28515625" style="305" bestFit="1" customWidth="1"/>
    <col min="19" max="19" width="4.28515625" style="305" customWidth="1"/>
    <col min="20" max="20" width="5.140625" style="305" bestFit="1" customWidth="1"/>
    <col min="21" max="22" width="3.85546875" style="305" bestFit="1" customWidth="1"/>
    <col min="23" max="23" width="3.85546875" style="305" customWidth="1"/>
    <col min="24" max="24" width="4.85546875" style="305" bestFit="1" customWidth="1"/>
    <col min="25" max="25" width="5.140625" style="305" bestFit="1" customWidth="1"/>
    <col min="26" max="26" width="2.7109375" style="305" customWidth="1"/>
    <col min="27" max="28" width="3.28515625" style="305" bestFit="1" customWidth="1"/>
    <col min="29" max="29" width="3.7109375" style="305" customWidth="1"/>
    <col min="30" max="31" width="3.28515625" style="305" bestFit="1" customWidth="1"/>
    <col min="32" max="32" width="4" style="305" bestFit="1" customWidth="1"/>
    <col min="33" max="33" width="5.140625" style="305" bestFit="1" customWidth="1"/>
    <col min="34" max="34" width="5.5703125" style="305" bestFit="1" customWidth="1"/>
    <col min="35" max="16384" width="9" style="305"/>
  </cols>
  <sheetData>
    <row r="1" spans="1:34" ht="12.75" customHeight="1" x14ac:dyDescent="0.2">
      <c r="A1" s="303" t="s">
        <v>271</v>
      </c>
      <c r="B1" s="303"/>
      <c r="C1" s="303"/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</row>
    <row r="2" spans="1:34" ht="15.75" customHeight="1" x14ac:dyDescent="0.2">
      <c r="A2" s="303"/>
      <c r="B2" s="303"/>
      <c r="C2" s="303"/>
      <c r="D2" s="303" t="s">
        <v>1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</row>
    <row r="3" spans="1:34" ht="16.5" customHeight="1" x14ac:dyDescent="0.2">
      <c r="A3" s="303"/>
      <c r="B3" s="303"/>
      <c r="C3" s="303"/>
      <c r="D3" s="306"/>
      <c r="E3" s="306"/>
      <c r="F3" s="306"/>
      <c r="G3" s="306"/>
      <c r="H3" s="306"/>
      <c r="I3" s="306"/>
      <c r="J3" s="306"/>
      <c r="M3" s="303" t="s">
        <v>2</v>
      </c>
      <c r="N3" s="303"/>
      <c r="O3" s="303" t="s">
        <v>270</v>
      </c>
      <c r="P3" s="303"/>
      <c r="Q3" s="303"/>
      <c r="R3" s="303"/>
      <c r="S3" s="303"/>
      <c r="T3" s="303" t="s">
        <v>3</v>
      </c>
      <c r="U3" s="303"/>
      <c r="V3" s="303"/>
      <c r="W3" s="303"/>
      <c r="X3" s="303"/>
      <c r="Y3" s="303"/>
      <c r="Z3" s="306"/>
      <c r="AA3" s="306"/>
      <c r="AB3" s="306"/>
      <c r="AC3" s="306"/>
      <c r="AD3" s="306"/>
      <c r="AE3" s="306"/>
      <c r="AF3" s="306"/>
    </row>
    <row r="4" spans="1:34" ht="25.5" customHeight="1" x14ac:dyDescent="0.2">
      <c r="A4" s="303"/>
      <c r="B4" s="303"/>
      <c r="C4" s="303"/>
      <c r="D4" s="307" t="s">
        <v>4</v>
      </c>
      <c r="E4" s="307"/>
      <c r="F4" s="307"/>
      <c r="G4" s="307"/>
      <c r="H4" s="308" t="s">
        <v>188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  <c r="W4" s="311" t="s">
        <v>5</v>
      </c>
      <c r="X4" s="311"/>
      <c r="Y4" s="311"/>
      <c r="Z4" s="311"/>
      <c r="AA4" s="311"/>
      <c r="AB4" s="311"/>
      <c r="AC4" s="312" t="s">
        <v>6</v>
      </c>
      <c r="AD4" s="313"/>
      <c r="AE4" s="313"/>
      <c r="AF4" s="314"/>
    </row>
    <row r="5" spans="1:34" ht="26.25" customHeight="1" x14ac:dyDescent="0.2">
      <c r="A5" s="303"/>
      <c r="B5" s="303"/>
      <c r="C5" s="303"/>
      <c r="D5" s="307" t="s">
        <v>138</v>
      </c>
      <c r="E5" s="307"/>
      <c r="F5" s="307"/>
      <c r="G5" s="307"/>
      <c r="H5" s="315" t="s">
        <v>230</v>
      </c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7"/>
      <c r="W5" s="318" t="s">
        <v>7</v>
      </c>
      <c r="X5" s="318"/>
      <c r="Y5" s="318"/>
      <c r="Z5" s="318"/>
      <c r="AA5" s="318"/>
      <c r="AB5" s="318"/>
      <c r="AC5" s="319">
        <v>3</v>
      </c>
      <c r="AD5" s="320"/>
      <c r="AE5" s="320"/>
      <c r="AF5" s="321"/>
    </row>
    <row r="6" spans="1:34" ht="15.75" customHeight="1" x14ac:dyDescent="0.2">
      <c r="A6" s="322" t="s">
        <v>8</v>
      </c>
      <c r="B6" s="322" t="s">
        <v>9</v>
      </c>
      <c r="C6" s="323" t="s">
        <v>10</v>
      </c>
      <c r="D6" s="324" t="s">
        <v>11</v>
      </c>
      <c r="E6" s="325"/>
      <c r="F6" s="326" t="s">
        <v>12</v>
      </c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 t="s">
        <v>13</v>
      </c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2" t="s">
        <v>14</v>
      </c>
    </row>
    <row r="7" spans="1:34" ht="12.75" customHeight="1" x14ac:dyDescent="0.2">
      <c r="A7" s="322"/>
      <c r="B7" s="322"/>
      <c r="C7" s="323"/>
      <c r="D7" s="324"/>
      <c r="E7" s="327" t="s">
        <v>15</v>
      </c>
      <c r="F7" s="328" t="s">
        <v>16</v>
      </c>
      <c r="G7" s="326" t="s">
        <v>17</v>
      </c>
      <c r="H7" s="326"/>
      <c r="I7" s="326"/>
      <c r="J7" s="326"/>
      <c r="K7" s="326"/>
      <c r="L7" s="326"/>
      <c r="M7" s="329" t="s">
        <v>18</v>
      </c>
      <c r="N7" s="329"/>
      <c r="O7" s="329"/>
      <c r="P7" s="329"/>
      <c r="Q7" s="324" t="s">
        <v>19</v>
      </c>
      <c r="R7" s="324"/>
      <c r="S7" s="328" t="s">
        <v>16</v>
      </c>
      <c r="T7" s="326" t="s">
        <v>17</v>
      </c>
      <c r="U7" s="326"/>
      <c r="V7" s="326"/>
      <c r="W7" s="326"/>
      <c r="X7" s="326"/>
      <c r="Y7" s="326"/>
      <c r="Z7" s="329" t="s">
        <v>18</v>
      </c>
      <c r="AA7" s="329"/>
      <c r="AB7" s="329"/>
      <c r="AC7" s="329"/>
      <c r="AD7" s="324" t="s">
        <v>19</v>
      </c>
      <c r="AE7" s="324"/>
      <c r="AF7" s="322"/>
    </row>
    <row r="8" spans="1:34" ht="13.5" customHeight="1" x14ac:dyDescent="0.2">
      <c r="A8" s="322"/>
      <c r="B8" s="322"/>
      <c r="C8" s="323"/>
      <c r="D8" s="324"/>
      <c r="E8" s="327"/>
      <c r="F8" s="330"/>
      <c r="G8" s="331" t="s">
        <v>20</v>
      </c>
      <c r="H8" s="323" t="s">
        <v>21</v>
      </c>
      <c r="I8" s="323"/>
      <c r="J8" s="323"/>
      <c r="K8" s="323"/>
      <c r="L8" s="331" t="s">
        <v>22</v>
      </c>
      <c r="M8" s="329"/>
      <c r="N8" s="329"/>
      <c r="O8" s="329"/>
      <c r="P8" s="329"/>
      <c r="Q8" s="324"/>
      <c r="R8" s="324"/>
      <c r="S8" s="330"/>
      <c r="T8" s="331" t="s">
        <v>20</v>
      </c>
      <c r="U8" s="323" t="s">
        <v>21</v>
      </c>
      <c r="V8" s="323"/>
      <c r="W8" s="323"/>
      <c r="X8" s="323"/>
      <c r="Y8" s="331" t="s">
        <v>22</v>
      </c>
      <c r="Z8" s="329"/>
      <c r="AA8" s="329"/>
      <c r="AB8" s="329"/>
      <c r="AC8" s="329"/>
      <c r="AD8" s="324"/>
      <c r="AE8" s="324"/>
      <c r="AF8" s="322"/>
    </row>
    <row r="9" spans="1:34" ht="12" customHeight="1" x14ac:dyDescent="0.2">
      <c r="A9" s="322"/>
      <c r="B9" s="322"/>
      <c r="C9" s="323"/>
      <c r="D9" s="324"/>
      <c r="E9" s="327"/>
      <c r="F9" s="330"/>
      <c r="G9" s="331"/>
      <c r="H9" s="322" t="s">
        <v>23</v>
      </c>
      <c r="I9" s="332" t="s">
        <v>24</v>
      </c>
      <c r="J9" s="332"/>
      <c r="K9" s="332"/>
      <c r="L9" s="331"/>
      <c r="M9" s="331" t="s">
        <v>25</v>
      </c>
      <c r="N9" s="331" t="s">
        <v>26</v>
      </c>
      <c r="O9" s="331" t="s">
        <v>27</v>
      </c>
      <c r="P9" s="331" t="s">
        <v>28</v>
      </c>
      <c r="Q9" s="324"/>
      <c r="R9" s="324"/>
      <c r="S9" s="330"/>
      <c r="T9" s="331"/>
      <c r="U9" s="322" t="s">
        <v>23</v>
      </c>
      <c r="V9" s="332" t="s">
        <v>24</v>
      </c>
      <c r="W9" s="332"/>
      <c r="X9" s="332"/>
      <c r="Y9" s="331"/>
      <c r="Z9" s="331" t="s">
        <v>25</v>
      </c>
      <c r="AA9" s="331" t="s">
        <v>26</v>
      </c>
      <c r="AB9" s="331" t="s">
        <v>27</v>
      </c>
      <c r="AC9" s="331" t="s">
        <v>28</v>
      </c>
      <c r="AD9" s="324"/>
      <c r="AE9" s="324"/>
      <c r="AF9" s="322"/>
    </row>
    <row r="10" spans="1:34" ht="10.5" customHeight="1" x14ac:dyDescent="0.2">
      <c r="A10" s="322"/>
      <c r="B10" s="322"/>
      <c r="C10" s="323"/>
      <c r="D10" s="324"/>
      <c r="E10" s="327"/>
      <c r="F10" s="330"/>
      <c r="G10" s="331"/>
      <c r="H10" s="322"/>
      <c r="I10" s="331" t="s">
        <v>29</v>
      </c>
      <c r="J10" s="331" t="s">
        <v>30</v>
      </c>
      <c r="K10" s="331" t="s">
        <v>31</v>
      </c>
      <c r="L10" s="331"/>
      <c r="M10" s="331"/>
      <c r="N10" s="331"/>
      <c r="O10" s="331"/>
      <c r="P10" s="331"/>
      <c r="Q10" s="331" t="s">
        <v>32</v>
      </c>
      <c r="R10" s="331" t="s">
        <v>33</v>
      </c>
      <c r="S10" s="330"/>
      <c r="T10" s="331"/>
      <c r="U10" s="322"/>
      <c r="V10" s="331" t="s">
        <v>29</v>
      </c>
      <c r="W10" s="331" t="s">
        <v>30</v>
      </c>
      <c r="X10" s="331" t="s">
        <v>31</v>
      </c>
      <c r="Y10" s="331"/>
      <c r="Z10" s="331"/>
      <c r="AA10" s="331"/>
      <c r="AB10" s="331"/>
      <c r="AC10" s="331"/>
      <c r="AD10" s="331" t="s">
        <v>32</v>
      </c>
      <c r="AE10" s="331" t="s">
        <v>33</v>
      </c>
      <c r="AF10" s="322"/>
    </row>
    <row r="11" spans="1:34" ht="13.5" customHeight="1" x14ac:dyDescent="0.2">
      <c r="A11" s="322"/>
      <c r="B11" s="322"/>
      <c r="C11" s="323"/>
      <c r="D11" s="324"/>
      <c r="E11" s="327"/>
      <c r="F11" s="330"/>
      <c r="G11" s="331"/>
      <c r="H11" s="322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0"/>
      <c r="T11" s="331"/>
      <c r="U11" s="322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22"/>
    </row>
    <row r="12" spans="1:34" ht="10.5" customHeight="1" x14ac:dyDescent="0.2">
      <c r="A12" s="322"/>
      <c r="B12" s="322"/>
      <c r="C12" s="323"/>
      <c r="D12" s="324"/>
      <c r="E12" s="327"/>
      <c r="F12" s="330"/>
      <c r="G12" s="331"/>
      <c r="H12" s="322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0"/>
      <c r="T12" s="331"/>
      <c r="U12" s="322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22"/>
    </row>
    <row r="13" spans="1:34" ht="24.75" customHeight="1" x14ac:dyDescent="0.2">
      <c r="A13" s="333">
        <v>1</v>
      </c>
      <c r="B13" s="334" t="s">
        <v>232</v>
      </c>
      <c r="C13" s="335" t="s">
        <v>213</v>
      </c>
      <c r="D13" s="336">
        <f t="shared" ref="D13:D26" si="0">G13+T13</f>
        <v>150</v>
      </c>
      <c r="E13" s="337">
        <f t="shared" ref="E13:E26" si="1">F13+S13</f>
        <v>5</v>
      </c>
      <c r="F13" s="338">
        <f t="shared" ref="F13:F24" si="2">G13/30</f>
        <v>5</v>
      </c>
      <c r="G13" s="333">
        <f t="shared" ref="G13:G24" si="3">H13+L13</f>
        <v>150</v>
      </c>
      <c r="H13" s="339">
        <v>66</v>
      </c>
      <c r="I13" s="340">
        <v>26</v>
      </c>
      <c r="J13" s="340">
        <v>20</v>
      </c>
      <c r="K13" s="340">
        <v>20</v>
      </c>
      <c r="L13" s="340">
        <v>84</v>
      </c>
      <c r="M13" s="333"/>
      <c r="N13" s="339">
        <v>1</v>
      </c>
      <c r="O13" s="339"/>
      <c r="P13" s="341"/>
      <c r="Q13" s="342">
        <v>1</v>
      </c>
      <c r="R13" s="333"/>
      <c r="S13" s="338">
        <f t="shared" ref="S13:S26" si="4">T13/30</f>
        <v>0</v>
      </c>
      <c r="T13" s="333">
        <f t="shared" ref="T13:T26" si="5">U13+Y13</f>
        <v>0</v>
      </c>
      <c r="U13" s="333">
        <f t="shared" ref="U13:U26" si="6">SUM(V13:X13)</f>
        <v>0</v>
      </c>
      <c r="V13" s="343"/>
      <c r="W13" s="343"/>
      <c r="X13" s="343"/>
      <c r="Y13" s="343"/>
      <c r="Z13" s="333"/>
      <c r="AA13" s="333"/>
      <c r="AB13" s="333"/>
      <c r="AC13" s="344"/>
      <c r="AD13" s="342"/>
      <c r="AE13" s="333"/>
      <c r="AF13" s="333">
        <v>43</v>
      </c>
      <c r="AG13" s="345">
        <f t="shared" ref="AG13:AG26" si="7">L13-(I13/4+J13/2+K13/4+M13*45+N13*30+O13*12+P13*6+Q13*30+R13*6)</f>
        <v>2.5</v>
      </c>
      <c r="AH13" s="345">
        <f t="shared" ref="AH13:AH26" si="8">Y13-(V13/4+W13/2+X13/4+Z13*45+AA13*30+AB13*12+AC13*6+AD13*30+AE13*6)</f>
        <v>0</v>
      </c>
    </row>
    <row r="14" spans="1:34" ht="45" x14ac:dyDescent="0.2">
      <c r="A14" s="333">
        <v>2</v>
      </c>
      <c r="B14" s="334" t="s">
        <v>233</v>
      </c>
      <c r="C14" s="335" t="s">
        <v>212</v>
      </c>
      <c r="D14" s="336">
        <f t="shared" si="0"/>
        <v>180</v>
      </c>
      <c r="E14" s="337">
        <f t="shared" si="1"/>
        <v>6</v>
      </c>
      <c r="F14" s="338">
        <f t="shared" si="2"/>
        <v>3</v>
      </c>
      <c r="G14" s="333">
        <f t="shared" si="3"/>
        <v>90</v>
      </c>
      <c r="H14" s="339">
        <v>50</v>
      </c>
      <c r="I14" s="340">
        <v>20</v>
      </c>
      <c r="J14" s="340">
        <v>10</v>
      </c>
      <c r="K14" s="340">
        <v>20</v>
      </c>
      <c r="L14" s="340">
        <v>40</v>
      </c>
      <c r="M14" s="333"/>
      <c r="N14" s="333"/>
      <c r="O14" s="333">
        <v>1</v>
      </c>
      <c r="P14" s="341"/>
      <c r="Q14" s="342"/>
      <c r="R14" s="333">
        <v>1</v>
      </c>
      <c r="S14" s="338">
        <f t="shared" si="4"/>
        <v>3</v>
      </c>
      <c r="T14" s="333">
        <f t="shared" si="5"/>
        <v>90</v>
      </c>
      <c r="U14" s="333">
        <v>50</v>
      </c>
      <c r="V14" s="340">
        <v>20</v>
      </c>
      <c r="W14" s="340">
        <v>10</v>
      </c>
      <c r="X14" s="340">
        <v>20</v>
      </c>
      <c r="Y14" s="340">
        <v>40</v>
      </c>
      <c r="Z14" s="333"/>
      <c r="AA14" s="333"/>
      <c r="AB14" s="333">
        <v>1</v>
      </c>
      <c r="AC14" s="341"/>
      <c r="AD14" s="342"/>
      <c r="AE14" s="333">
        <v>1</v>
      </c>
      <c r="AF14" s="333">
        <v>41</v>
      </c>
      <c r="AG14" s="345">
        <f t="shared" si="7"/>
        <v>7</v>
      </c>
      <c r="AH14" s="345">
        <f t="shared" si="8"/>
        <v>7</v>
      </c>
    </row>
    <row r="15" spans="1:34" ht="30" x14ac:dyDescent="0.2">
      <c r="A15" s="333">
        <v>3</v>
      </c>
      <c r="B15" s="334" t="s">
        <v>209</v>
      </c>
      <c r="C15" s="335" t="s">
        <v>235</v>
      </c>
      <c r="D15" s="336">
        <f t="shared" si="0"/>
        <v>150</v>
      </c>
      <c r="E15" s="337">
        <f t="shared" si="1"/>
        <v>5</v>
      </c>
      <c r="F15" s="338">
        <f t="shared" si="2"/>
        <v>5</v>
      </c>
      <c r="G15" s="333">
        <f t="shared" si="3"/>
        <v>150</v>
      </c>
      <c r="H15" s="339">
        <v>66</v>
      </c>
      <c r="I15" s="340">
        <v>26</v>
      </c>
      <c r="J15" s="340">
        <v>20</v>
      </c>
      <c r="K15" s="340">
        <v>20</v>
      </c>
      <c r="L15" s="340">
        <v>84</v>
      </c>
      <c r="M15" s="333"/>
      <c r="N15" s="333">
        <v>1</v>
      </c>
      <c r="O15" s="339"/>
      <c r="P15" s="344"/>
      <c r="Q15" s="342">
        <v>1</v>
      </c>
      <c r="R15" s="342"/>
      <c r="S15" s="338">
        <f t="shared" si="4"/>
        <v>0</v>
      </c>
      <c r="T15" s="333">
        <f t="shared" si="5"/>
        <v>0</v>
      </c>
      <c r="U15" s="333">
        <f t="shared" si="6"/>
        <v>0</v>
      </c>
      <c r="V15" s="340"/>
      <c r="W15" s="340"/>
      <c r="X15" s="340"/>
      <c r="Y15" s="340"/>
      <c r="Z15" s="333"/>
      <c r="AA15" s="333"/>
      <c r="AB15" s="339"/>
      <c r="AC15" s="344"/>
      <c r="AD15" s="342"/>
      <c r="AE15" s="342"/>
      <c r="AF15" s="333">
        <v>41</v>
      </c>
      <c r="AG15" s="345">
        <f t="shared" si="7"/>
        <v>2.5</v>
      </c>
      <c r="AH15" s="345">
        <f t="shared" si="8"/>
        <v>0</v>
      </c>
    </row>
    <row r="16" spans="1:34" ht="60" x14ac:dyDescent="0.2">
      <c r="A16" s="333">
        <v>4</v>
      </c>
      <c r="B16" s="334" t="s">
        <v>229</v>
      </c>
      <c r="C16" s="335" t="s">
        <v>208</v>
      </c>
      <c r="D16" s="336">
        <v>90</v>
      </c>
      <c r="E16" s="337">
        <v>3</v>
      </c>
      <c r="F16" s="338">
        <f t="shared" si="2"/>
        <v>0</v>
      </c>
      <c r="G16" s="333">
        <f t="shared" si="3"/>
        <v>0</v>
      </c>
      <c r="H16" s="339">
        <f t="shared" ref="H16:H24" si="9">I16+J16+K16</f>
        <v>0</v>
      </c>
      <c r="I16" s="340"/>
      <c r="J16" s="340"/>
      <c r="K16" s="340"/>
      <c r="L16" s="340"/>
      <c r="M16" s="333"/>
      <c r="N16" s="333"/>
      <c r="O16" s="333"/>
      <c r="P16" s="341"/>
      <c r="Q16" s="342"/>
      <c r="R16" s="333"/>
      <c r="S16" s="338">
        <v>3</v>
      </c>
      <c r="T16" s="333">
        <v>90</v>
      </c>
      <c r="U16" s="333">
        <v>40</v>
      </c>
      <c r="V16" s="340">
        <v>20</v>
      </c>
      <c r="W16" s="340">
        <v>10</v>
      </c>
      <c r="X16" s="340">
        <v>10</v>
      </c>
      <c r="Y16" s="340">
        <v>50</v>
      </c>
      <c r="Z16" s="342"/>
      <c r="AA16" s="333"/>
      <c r="AB16" s="339">
        <v>1</v>
      </c>
      <c r="AC16" s="341"/>
      <c r="AD16" s="342"/>
      <c r="AE16" s="342">
        <v>1</v>
      </c>
      <c r="AF16" s="333">
        <v>41</v>
      </c>
      <c r="AG16" s="345">
        <f t="shared" si="7"/>
        <v>0</v>
      </c>
      <c r="AH16" s="345">
        <f t="shared" si="8"/>
        <v>19.5</v>
      </c>
    </row>
    <row r="17" spans="1:35" ht="15" x14ac:dyDescent="0.2">
      <c r="A17" s="333">
        <v>5</v>
      </c>
      <c r="B17" s="334" t="s">
        <v>227</v>
      </c>
      <c r="C17" s="346" t="s">
        <v>206</v>
      </c>
      <c r="D17" s="336">
        <f t="shared" si="0"/>
        <v>90</v>
      </c>
      <c r="E17" s="337">
        <f t="shared" si="1"/>
        <v>3</v>
      </c>
      <c r="F17" s="338">
        <f t="shared" si="2"/>
        <v>3</v>
      </c>
      <c r="G17" s="333">
        <f t="shared" si="3"/>
        <v>90</v>
      </c>
      <c r="H17" s="339">
        <f t="shared" si="9"/>
        <v>40</v>
      </c>
      <c r="I17" s="340">
        <v>20</v>
      </c>
      <c r="J17" s="340">
        <v>10</v>
      </c>
      <c r="K17" s="340">
        <v>10</v>
      </c>
      <c r="L17" s="340">
        <v>50</v>
      </c>
      <c r="M17" s="342"/>
      <c r="N17" s="333"/>
      <c r="O17" s="339">
        <v>1</v>
      </c>
      <c r="P17" s="341"/>
      <c r="Q17" s="342"/>
      <c r="R17" s="342">
        <v>1</v>
      </c>
      <c r="S17" s="338">
        <f t="shared" si="4"/>
        <v>0</v>
      </c>
      <c r="T17" s="333">
        <f t="shared" si="5"/>
        <v>0</v>
      </c>
      <c r="U17" s="333">
        <f t="shared" si="6"/>
        <v>0</v>
      </c>
      <c r="V17" s="340"/>
      <c r="W17" s="340"/>
      <c r="X17" s="340"/>
      <c r="Y17" s="340"/>
      <c r="Z17" s="342"/>
      <c r="AA17" s="333"/>
      <c r="AB17" s="339"/>
      <c r="AC17" s="341"/>
      <c r="AD17" s="342"/>
      <c r="AE17" s="333"/>
      <c r="AF17" s="333">
        <v>41</v>
      </c>
      <c r="AG17" s="345">
        <f t="shared" si="7"/>
        <v>19.5</v>
      </c>
      <c r="AH17" s="345">
        <f t="shared" si="8"/>
        <v>0</v>
      </c>
    </row>
    <row r="18" spans="1:35" ht="30" x14ac:dyDescent="0.2">
      <c r="A18" s="333">
        <v>6</v>
      </c>
      <c r="B18" s="334" t="s">
        <v>225</v>
      </c>
      <c r="C18" s="335" t="s">
        <v>204</v>
      </c>
      <c r="D18" s="336">
        <f t="shared" si="0"/>
        <v>150</v>
      </c>
      <c r="E18" s="337">
        <f t="shared" si="1"/>
        <v>5</v>
      </c>
      <c r="F18" s="338">
        <f t="shared" si="2"/>
        <v>5</v>
      </c>
      <c r="G18" s="333">
        <f t="shared" si="3"/>
        <v>150</v>
      </c>
      <c r="H18" s="339">
        <v>66</v>
      </c>
      <c r="I18" s="340">
        <v>26</v>
      </c>
      <c r="J18" s="340">
        <v>20</v>
      </c>
      <c r="K18" s="340">
        <v>20</v>
      </c>
      <c r="L18" s="340">
        <v>84</v>
      </c>
      <c r="M18" s="333"/>
      <c r="N18" s="333">
        <v>1</v>
      </c>
      <c r="O18" s="339"/>
      <c r="P18" s="344"/>
      <c r="Q18" s="342">
        <v>1</v>
      </c>
      <c r="R18" s="342"/>
      <c r="S18" s="338">
        <f t="shared" si="4"/>
        <v>0</v>
      </c>
      <c r="T18" s="333">
        <f t="shared" si="5"/>
        <v>0</v>
      </c>
      <c r="U18" s="333">
        <f t="shared" si="6"/>
        <v>0</v>
      </c>
      <c r="V18" s="340"/>
      <c r="W18" s="340"/>
      <c r="X18" s="340"/>
      <c r="Y18" s="340"/>
      <c r="Z18" s="333"/>
      <c r="AA18" s="333"/>
      <c r="AB18" s="339"/>
      <c r="AC18" s="344"/>
      <c r="AD18" s="342"/>
      <c r="AE18" s="342"/>
      <c r="AF18" s="333">
        <v>41</v>
      </c>
      <c r="AG18" s="345">
        <f t="shared" si="7"/>
        <v>2.5</v>
      </c>
      <c r="AH18" s="345">
        <f t="shared" si="8"/>
        <v>0</v>
      </c>
    </row>
    <row r="19" spans="1:35" ht="15" x14ac:dyDescent="0.2">
      <c r="A19" s="333">
        <v>7</v>
      </c>
      <c r="B19" s="334" t="s">
        <v>223</v>
      </c>
      <c r="C19" s="335" t="s">
        <v>202</v>
      </c>
      <c r="D19" s="336">
        <f t="shared" si="0"/>
        <v>180</v>
      </c>
      <c r="E19" s="337">
        <f t="shared" si="1"/>
        <v>6</v>
      </c>
      <c r="F19" s="338">
        <f t="shared" si="2"/>
        <v>3</v>
      </c>
      <c r="G19" s="333">
        <f t="shared" si="3"/>
        <v>90</v>
      </c>
      <c r="H19" s="339">
        <f t="shared" si="9"/>
        <v>40</v>
      </c>
      <c r="I19" s="340">
        <v>20</v>
      </c>
      <c r="J19" s="340">
        <v>10</v>
      </c>
      <c r="K19" s="340">
        <v>10</v>
      </c>
      <c r="L19" s="340">
        <v>50</v>
      </c>
      <c r="M19" s="333"/>
      <c r="N19" s="333"/>
      <c r="O19" s="333">
        <v>1</v>
      </c>
      <c r="P19" s="341"/>
      <c r="Q19" s="342"/>
      <c r="R19" s="333">
        <v>1</v>
      </c>
      <c r="S19" s="338">
        <f t="shared" si="4"/>
        <v>3</v>
      </c>
      <c r="T19" s="333">
        <f t="shared" si="5"/>
        <v>90</v>
      </c>
      <c r="U19" s="333">
        <f t="shared" si="6"/>
        <v>40</v>
      </c>
      <c r="V19" s="340">
        <v>20</v>
      </c>
      <c r="W19" s="340">
        <v>10</v>
      </c>
      <c r="X19" s="340">
        <v>10</v>
      </c>
      <c r="Y19" s="340">
        <v>50</v>
      </c>
      <c r="Z19" s="333"/>
      <c r="AA19" s="333">
        <v>1</v>
      </c>
      <c r="AB19" s="333"/>
      <c r="AC19" s="341"/>
      <c r="AD19" s="342"/>
      <c r="AE19" s="333">
        <v>1</v>
      </c>
      <c r="AF19" s="333">
        <v>41</v>
      </c>
      <c r="AG19" s="345">
        <f t="shared" si="7"/>
        <v>19.5</v>
      </c>
      <c r="AH19" s="345">
        <f t="shared" si="8"/>
        <v>1.5</v>
      </c>
    </row>
    <row r="20" spans="1:35" ht="15" x14ac:dyDescent="0.2">
      <c r="A20" s="333">
        <v>8</v>
      </c>
      <c r="B20" s="334" t="s">
        <v>221</v>
      </c>
      <c r="C20" s="347" t="s">
        <v>269</v>
      </c>
      <c r="D20" s="336">
        <f t="shared" si="0"/>
        <v>90</v>
      </c>
      <c r="E20" s="337">
        <f t="shared" si="1"/>
        <v>3</v>
      </c>
      <c r="F20" s="338">
        <f t="shared" si="2"/>
        <v>0</v>
      </c>
      <c r="G20" s="333">
        <f t="shared" si="3"/>
        <v>0</v>
      </c>
      <c r="H20" s="339">
        <f t="shared" si="9"/>
        <v>0</v>
      </c>
      <c r="I20" s="340"/>
      <c r="J20" s="340"/>
      <c r="K20" s="340"/>
      <c r="L20" s="340"/>
      <c r="M20" s="333"/>
      <c r="N20" s="333"/>
      <c r="O20" s="333"/>
      <c r="P20" s="341"/>
      <c r="Q20" s="342"/>
      <c r="R20" s="333"/>
      <c r="S20" s="338">
        <v>3</v>
      </c>
      <c r="T20" s="333">
        <v>90</v>
      </c>
      <c r="U20" s="333">
        <v>30</v>
      </c>
      <c r="V20" s="340">
        <v>20</v>
      </c>
      <c r="W20" s="340"/>
      <c r="X20" s="340">
        <v>10</v>
      </c>
      <c r="Y20" s="340">
        <v>60</v>
      </c>
      <c r="Z20" s="342"/>
      <c r="AA20" s="333"/>
      <c r="AB20" s="339"/>
      <c r="AC20" s="333">
        <v>1</v>
      </c>
      <c r="AD20" s="342">
        <v>1</v>
      </c>
      <c r="AE20" s="342"/>
      <c r="AF20" s="333">
        <v>23</v>
      </c>
      <c r="AG20" s="345">
        <f t="shared" si="7"/>
        <v>0</v>
      </c>
      <c r="AH20" s="345">
        <f t="shared" si="8"/>
        <v>16.5</v>
      </c>
    </row>
    <row r="21" spans="1:35" ht="15" x14ac:dyDescent="0.2">
      <c r="A21" s="333">
        <v>11</v>
      </c>
      <c r="B21" s="334" t="s">
        <v>238</v>
      </c>
      <c r="C21" s="346" t="s">
        <v>196</v>
      </c>
      <c r="D21" s="336">
        <f t="shared" si="0"/>
        <v>180</v>
      </c>
      <c r="E21" s="337">
        <f t="shared" si="1"/>
        <v>6</v>
      </c>
      <c r="F21" s="338">
        <f t="shared" si="2"/>
        <v>0</v>
      </c>
      <c r="G21" s="333">
        <f t="shared" si="3"/>
        <v>0</v>
      </c>
      <c r="H21" s="339">
        <f t="shared" si="9"/>
        <v>0</v>
      </c>
      <c r="I21" s="340"/>
      <c r="J21" s="340"/>
      <c r="K21" s="340"/>
      <c r="L21" s="340"/>
      <c r="M21" s="333"/>
      <c r="N21" s="333"/>
      <c r="O21" s="348"/>
      <c r="P21" s="341"/>
      <c r="Q21" s="342"/>
      <c r="R21" s="333"/>
      <c r="S21" s="338">
        <f t="shared" si="4"/>
        <v>6</v>
      </c>
      <c r="T21" s="333">
        <f t="shared" si="5"/>
        <v>180</v>
      </c>
      <c r="U21" s="333">
        <f t="shared" si="6"/>
        <v>0</v>
      </c>
      <c r="V21" s="340"/>
      <c r="W21" s="340"/>
      <c r="X21" s="340"/>
      <c r="Y21" s="340">
        <v>180</v>
      </c>
      <c r="Z21" s="333"/>
      <c r="AA21" s="333"/>
      <c r="AB21" s="339">
        <v>1</v>
      </c>
      <c r="AC21" s="344"/>
      <c r="AD21" s="342"/>
      <c r="AE21" s="333">
        <v>1</v>
      </c>
      <c r="AF21" s="333">
        <v>41</v>
      </c>
      <c r="AG21" s="345">
        <f t="shared" si="7"/>
        <v>0</v>
      </c>
      <c r="AH21" s="345">
        <f t="shared" si="8"/>
        <v>162</v>
      </c>
    </row>
    <row r="22" spans="1:35" ht="30" x14ac:dyDescent="0.2">
      <c r="A22" s="333">
        <v>9</v>
      </c>
      <c r="B22" s="334" t="s">
        <v>195</v>
      </c>
      <c r="C22" s="349" t="s">
        <v>277</v>
      </c>
      <c r="D22" s="336">
        <f>G22+T22</f>
        <v>90</v>
      </c>
      <c r="E22" s="337">
        <f>F22+S22</f>
        <v>3</v>
      </c>
      <c r="F22" s="338">
        <f t="shared" si="2"/>
        <v>3</v>
      </c>
      <c r="G22" s="333">
        <f>H22+L22</f>
        <v>90</v>
      </c>
      <c r="H22" s="339">
        <v>30</v>
      </c>
      <c r="I22" s="340">
        <v>20</v>
      </c>
      <c r="J22" s="340"/>
      <c r="K22" s="340">
        <v>10</v>
      </c>
      <c r="L22" s="340">
        <v>60</v>
      </c>
      <c r="M22" s="333"/>
      <c r="N22" s="333"/>
      <c r="O22" s="333">
        <v>1</v>
      </c>
      <c r="P22" s="333"/>
      <c r="Q22" s="342"/>
      <c r="R22" s="333">
        <v>1</v>
      </c>
      <c r="S22" s="338">
        <f t="shared" si="4"/>
        <v>0</v>
      </c>
      <c r="T22" s="333">
        <f>U22+Y22</f>
        <v>0</v>
      </c>
      <c r="U22" s="333">
        <f>SUM(V22:X22)</f>
        <v>0</v>
      </c>
      <c r="V22" s="339"/>
      <c r="W22" s="339"/>
      <c r="X22" s="339"/>
      <c r="Y22" s="339"/>
      <c r="Z22" s="333"/>
      <c r="AA22" s="333"/>
      <c r="AB22" s="339"/>
      <c r="AC22" s="344"/>
      <c r="AD22" s="338"/>
      <c r="AE22" s="333"/>
      <c r="AF22" s="333">
        <v>41</v>
      </c>
      <c r="AG22" s="345">
        <f t="shared" si="7"/>
        <v>34.5</v>
      </c>
      <c r="AH22" s="345"/>
    </row>
    <row r="23" spans="1:35" ht="15" x14ac:dyDescent="0.2">
      <c r="A23" s="333">
        <v>10</v>
      </c>
      <c r="B23" s="334" t="s">
        <v>193</v>
      </c>
      <c r="C23" s="335" t="s">
        <v>197</v>
      </c>
      <c r="D23" s="336">
        <f>G23+T23</f>
        <v>90</v>
      </c>
      <c r="E23" s="337">
        <f>F23+S23</f>
        <v>3</v>
      </c>
      <c r="F23" s="338">
        <f t="shared" si="2"/>
        <v>0</v>
      </c>
      <c r="G23" s="333">
        <f>H23+L23</f>
        <v>0</v>
      </c>
      <c r="H23" s="339">
        <f>I23+J23+K23</f>
        <v>0</v>
      </c>
      <c r="I23" s="340"/>
      <c r="J23" s="340"/>
      <c r="K23" s="340"/>
      <c r="L23" s="340"/>
      <c r="M23" s="333"/>
      <c r="N23" s="333"/>
      <c r="O23" s="333"/>
      <c r="P23" s="333"/>
      <c r="Q23" s="342"/>
      <c r="R23" s="333"/>
      <c r="S23" s="338">
        <f t="shared" si="4"/>
        <v>3</v>
      </c>
      <c r="T23" s="333">
        <f>U23+Y23</f>
        <v>90</v>
      </c>
      <c r="U23" s="333">
        <v>30</v>
      </c>
      <c r="V23" s="340">
        <v>20</v>
      </c>
      <c r="W23" s="340"/>
      <c r="X23" s="340">
        <v>10</v>
      </c>
      <c r="Y23" s="340">
        <v>60</v>
      </c>
      <c r="Z23" s="333"/>
      <c r="AA23" s="333"/>
      <c r="AB23" s="333">
        <v>1</v>
      </c>
      <c r="AC23" s="333"/>
      <c r="AD23" s="342"/>
      <c r="AE23" s="333">
        <v>1</v>
      </c>
      <c r="AF23" s="333">
        <v>40</v>
      </c>
      <c r="AG23" s="345">
        <f t="shared" si="7"/>
        <v>0</v>
      </c>
      <c r="AH23" s="345"/>
    </row>
    <row r="24" spans="1:35" ht="30" x14ac:dyDescent="0.2">
      <c r="A24" s="333">
        <v>12</v>
      </c>
      <c r="B24" s="334" t="s">
        <v>191</v>
      </c>
      <c r="C24" s="335" t="s">
        <v>194</v>
      </c>
      <c r="D24" s="336">
        <f t="shared" si="0"/>
        <v>90</v>
      </c>
      <c r="E24" s="337">
        <f t="shared" si="1"/>
        <v>3</v>
      </c>
      <c r="F24" s="338">
        <f t="shared" si="2"/>
        <v>0</v>
      </c>
      <c r="G24" s="333">
        <f t="shared" si="3"/>
        <v>0</v>
      </c>
      <c r="H24" s="339">
        <f t="shared" si="9"/>
        <v>0</v>
      </c>
      <c r="I24" s="340"/>
      <c r="J24" s="340"/>
      <c r="K24" s="340"/>
      <c r="L24" s="340"/>
      <c r="M24" s="333"/>
      <c r="N24" s="333"/>
      <c r="O24" s="339"/>
      <c r="P24" s="341"/>
      <c r="Q24" s="342"/>
      <c r="R24" s="333"/>
      <c r="S24" s="338">
        <f t="shared" si="4"/>
        <v>3</v>
      </c>
      <c r="T24" s="333">
        <f t="shared" si="5"/>
        <v>90</v>
      </c>
      <c r="U24" s="333">
        <f t="shared" si="6"/>
        <v>30</v>
      </c>
      <c r="V24" s="340">
        <v>20</v>
      </c>
      <c r="W24" s="340"/>
      <c r="X24" s="340">
        <v>10</v>
      </c>
      <c r="Y24" s="340">
        <v>60</v>
      </c>
      <c r="Z24" s="333"/>
      <c r="AA24" s="333"/>
      <c r="AB24" s="339">
        <v>1</v>
      </c>
      <c r="AC24" s="341"/>
      <c r="AD24" s="342"/>
      <c r="AE24" s="333">
        <v>1</v>
      </c>
      <c r="AF24" s="333">
        <v>41</v>
      </c>
      <c r="AG24" s="345">
        <f t="shared" si="7"/>
        <v>0</v>
      </c>
      <c r="AH24" s="345">
        <f t="shared" si="8"/>
        <v>34.5</v>
      </c>
      <c r="AI24" s="350"/>
    </row>
    <row r="25" spans="1:35" ht="45" x14ac:dyDescent="0.2">
      <c r="A25" s="333">
        <v>13</v>
      </c>
      <c r="B25" s="334" t="s">
        <v>218</v>
      </c>
      <c r="C25" s="351" t="s">
        <v>276</v>
      </c>
      <c r="D25" s="336">
        <f t="shared" si="0"/>
        <v>90</v>
      </c>
      <c r="E25" s="337">
        <f t="shared" si="1"/>
        <v>3</v>
      </c>
      <c r="F25" s="338"/>
      <c r="G25" s="333"/>
      <c r="H25" s="339"/>
      <c r="I25" s="340"/>
      <c r="J25" s="340"/>
      <c r="K25" s="340"/>
      <c r="L25" s="340"/>
      <c r="M25" s="333"/>
      <c r="N25" s="333"/>
      <c r="O25" s="339"/>
      <c r="P25" s="333"/>
      <c r="Q25" s="342"/>
      <c r="R25" s="333"/>
      <c r="S25" s="338">
        <f t="shared" si="4"/>
        <v>3</v>
      </c>
      <c r="T25" s="333">
        <f t="shared" si="5"/>
        <v>90</v>
      </c>
      <c r="U25" s="333">
        <f t="shared" si="6"/>
        <v>30</v>
      </c>
      <c r="V25" s="340">
        <v>20</v>
      </c>
      <c r="W25" s="340"/>
      <c r="X25" s="340">
        <v>10</v>
      </c>
      <c r="Y25" s="340">
        <v>60</v>
      </c>
      <c r="Z25" s="333"/>
      <c r="AA25" s="333"/>
      <c r="AB25" s="339">
        <v>1</v>
      </c>
      <c r="AC25" s="333"/>
      <c r="AD25" s="342"/>
      <c r="AE25" s="333">
        <v>1</v>
      </c>
      <c r="AF25" s="333">
        <v>41</v>
      </c>
      <c r="AG25" s="345">
        <f t="shared" si="7"/>
        <v>0</v>
      </c>
      <c r="AH25" s="345">
        <f t="shared" si="8"/>
        <v>34.5</v>
      </c>
    </row>
    <row r="26" spans="1:35" s="352" customFormat="1" ht="30" x14ac:dyDescent="0.2">
      <c r="A26" s="333">
        <v>14</v>
      </c>
      <c r="B26" s="344" t="s">
        <v>216</v>
      </c>
      <c r="C26" s="351" t="s">
        <v>57</v>
      </c>
      <c r="D26" s="336">
        <f t="shared" si="0"/>
        <v>180</v>
      </c>
      <c r="E26" s="337">
        <f t="shared" si="1"/>
        <v>6</v>
      </c>
      <c r="F26" s="338">
        <f>G26/30</f>
        <v>3</v>
      </c>
      <c r="G26" s="333">
        <f>H26+L26</f>
        <v>90</v>
      </c>
      <c r="H26" s="340">
        <f>I26+J26+K26</f>
        <v>30</v>
      </c>
      <c r="I26" s="340">
        <v>20</v>
      </c>
      <c r="J26" s="340"/>
      <c r="K26" s="340">
        <v>10</v>
      </c>
      <c r="L26" s="340">
        <v>60</v>
      </c>
      <c r="M26" s="333"/>
      <c r="N26" s="333"/>
      <c r="O26" s="339">
        <v>1</v>
      </c>
      <c r="P26" s="333"/>
      <c r="Q26" s="342"/>
      <c r="R26" s="333">
        <v>1</v>
      </c>
      <c r="S26" s="338">
        <f t="shared" si="4"/>
        <v>3</v>
      </c>
      <c r="T26" s="333">
        <f t="shared" si="5"/>
        <v>90</v>
      </c>
      <c r="U26" s="333">
        <f t="shared" si="6"/>
        <v>30</v>
      </c>
      <c r="V26" s="340">
        <v>20</v>
      </c>
      <c r="W26" s="340"/>
      <c r="X26" s="340">
        <v>10</v>
      </c>
      <c r="Y26" s="340">
        <v>60</v>
      </c>
      <c r="Z26" s="333"/>
      <c r="AA26" s="333"/>
      <c r="AB26" s="339">
        <v>1</v>
      </c>
      <c r="AC26" s="333"/>
      <c r="AD26" s="342"/>
      <c r="AE26" s="333">
        <v>1</v>
      </c>
      <c r="AF26" s="340">
        <v>41</v>
      </c>
      <c r="AG26" s="345">
        <f t="shared" si="7"/>
        <v>34.5</v>
      </c>
      <c r="AH26" s="345">
        <f t="shared" si="8"/>
        <v>34.5</v>
      </c>
    </row>
    <row r="27" spans="1:35" s="359" customFormat="1" ht="16.5" customHeight="1" x14ac:dyDescent="0.2">
      <c r="A27" s="353"/>
      <c r="B27" s="354"/>
      <c r="C27" s="355" t="s">
        <v>20</v>
      </c>
      <c r="D27" s="356">
        <f t="shared" ref="D27:AE27" si="10">SUM(D13:D26)</f>
        <v>1800</v>
      </c>
      <c r="E27" s="357">
        <f t="shared" si="10"/>
        <v>60</v>
      </c>
      <c r="F27" s="356">
        <f t="shared" si="10"/>
        <v>30</v>
      </c>
      <c r="G27" s="356">
        <f t="shared" si="10"/>
        <v>900</v>
      </c>
      <c r="H27" s="356">
        <f t="shared" si="10"/>
        <v>388</v>
      </c>
      <c r="I27" s="356">
        <f t="shared" si="10"/>
        <v>178</v>
      </c>
      <c r="J27" s="356">
        <f t="shared" si="10"/>
        <v>90</v>
      </c>
      <c r="K27" s="356">
        <f t="shared" si="10"/>
        <v>120</v>
      </c>
      <c r="L27" s="356">
        <f t="shared" si="10"/>
        <v>512</v>
      </c>
      <c r="M27" s="356">
        <f t="shared" si="10"/>
        <v>0</v>
      </c>
      <c r="N27" s="356">
        <f t="shared" si="10"/>
        <v>3</v>
      </c>
      <c r="O27" s="356">
        <f t="shared" si="10"/>
        <v>5</v>
      </c>
      <c r="P27" s="356">
        <f t="shared" si="10"/>
        <v>0</v>
      </c>
      <c r="Q27" s="356">
        <f t="shared" si="10"/>
        <v>3</v>
      </c>
      <c r="R27" s="356">
        <f t="shared" si="10"/>
        <v>5</v>
      </c>
      <c r="S27" s="357">
        <f t="shared" si="10"/>
        <v>30</v>
      </c>
      <c r="T27" s="356">
        <f t="shared" si="10"/>
        <v>900</v>
      </c>
      <c r="U27" s="356">
        <f t="shared" si="10"/>
        <v>280</v>
      </c>
      <c r="V27" s="356">
        <f t="shared" si="10"/>
        <v>160</v>
      </c>
      <c r="W27" s="356">
        <f t="shared" si="10"/>
        <v>30</v>
      </c>
      <c r="X27" s="356">
        <f t="shared" si="10"/>
        <v>90</v>
      </c>
      <c r="Y27" s="356">
        <f t="shared" si="10"/>
        <v>620</v>
      </c>
      <c r="Z27" s="356">
        <f t="shared" si="10"/>
        <v>0</v>
      </c>
      <c r="AA27" s="356">
        <f t="shared" si="10"/>
        <v>1</v>
      </c>
      <c r="AB27" s="356">
        <f t="shared" si="10"/>
        <v>7</v>
      </c>
      <c r="AC27" s="356">
        <f t="shared" si="10"/>
        <v>1</v>
      </c>
      <c r="AD27" s="356">
        <f t="shared" si="10"/>
        <v>1</v>
      </c>
      <c r="AE27" s="356">
        <f t="shared" si="10"/>
        <v>8</v>
      </c>
      <c r="AF27" s="358"/>
      <c r="AH27" s="305"/>
      <c r="AI27" s="305"/>
    </row>
    <row r="28" spans="1:35" s="359" customFormat="1" ht="16.5" customHeight="1" x14ac:dyDescent="0.2">
      <c r="A28" s="360"/>
      <c r="B28" s="361"/>
      <c r="C28" s="362"/>
      <c r="D28" s="363"/>
      <c r="E28" s="364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4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5"/>
      <c r="AH28" s="305"/>
      <c r="AI28" s="305"/>
    </row>
    <row r="29" spans="1:35" ht="21" customHeight="1" x14ac:dyDescent="0.25">
      <c r="B29" s="366"/>
      <c r="C29" s="366" t="s">
        <v>190</v>
      </c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</row>
    <row r="32" spans="1:35" x14ac:dyDescent="0.2">
      <c r="E32" s="367"/>
      <c r="F32" s="367"/>
    </row>
    <row r="33" spans="5:13" x14ac:dyDescent="0.2">
      <c r="E33" s="367"/>
      <c r="F33" s="367"/>
      <c r="G33" s="368"/>
      <c r="H33" s="368"/>
      <c r="I33" s="368"/>
      <c r="J33" s="368"/>
    </row>
    <row r="34" spans="5:13" x14ac:dyDescent="0.2">
      <c r="E34" s="367"/>
      <c r="F34" s="367"/>
      <c r="G34" s="368"/>
      <c r="H34" s="368"/>
      <c r="I34" s="368"/>
    </row>
    <row r="35" spans="5:13" x14ac:dyDescent="0.2">
      <c r="E35" s="367"/>
      <c r="F35" s="367"/>
      <c r="G35" s="368"/>
      <c r="H35" s="368"/>
      <c r="I35" s="368"/>
    </row>
    <row r="36" spans="5:13" x14ac:dyDescent="0.2">
      <c r="E36" s="367"/>
      <c r="F36" s="367"/>
      <c r="G36" s="368"/>
      <c r="H36" s="368"/>
      <c r="I36" s="368"/>
      <c r="J36" s="368"/>
      <c r="K36" s="368"/>
      <c r="L36" s="368"/>
    </row>
    <row r="37" spans="5:13" x14ac:dyDescent="0.2">
      <c r="E37" s="367"/>
      <c r="F37" s="367"/>
      <c r="G37" s="369"/>
      <c r="H37" s="368"/>
      <c r="I37" s="368"/>
    </row>
    <row r="38" spans="5:13" x14ac:dyDescent="0.2">
      <c r="E38" s="367"/>
      <c r="F38" s="367"/>
      <c r="G38" s="368"/>
      <c r="H38" s="368"/>
      <c r="I38" s="368"/>
    </row>
    <row r="39" spans="5:13" x14ac:dyDescent="0.2">
      <c r="E39" s="367"/>
      <c r="F39" s="367"/>
      <c r="G39" s="368"/>
      <c r="H39" s="368"/>
      <c r="I39" s="368"/>
      <c r="J39" s="368"/>
      <c r="K39" s="368"/>
      <c r="L39" s="368"/>
    </row>
    <row r="40" spans="5:13" x14ac:dyDescent="0.2">
      <c r="E40" s="367"/>
      <c r="F40" s="367"/>
      <c r="G40" s="368"/>
      <c r="H40" s="368"/>
      <c r="I40" s="368"/>
      <c r="J40" s="368"/>
      <c r="K40" s="368"/>
      <c r="L40" s="368"/>
    </row>
    <row r="41" spans="5:13" x14ac:dyDescent="0.2">
      <c r="E41" s="367"/>
      <c r="F41" s="367"/>
      <c r="G41" s="368"/>
      <c r="H41" s="368"/>
      <c r="I41" s="368"/>
      <c r="J41" s="368"/>
      <c r="K41" s="368"/>
      <c r="L41" s="368"/>
    </row>
    <row r="42" spans="5:13" x14ac:dyDescent="0.2">
      <c r="E42" s="367"/>
      <c r="F42" s="367"/>
      <c r="G42" s="368"/>
      <c r="H42" s="368"/>
      <c r="I42" s="368"/>
      <c r="J42" s="368"/>
      <c r="K42" s="368"/>
      <c r="L42" s="368"/>
    </row>
    <row r="43" spans="5:13" x14ac:dyDescent="0.2">
      <c r="E43" s="367"/>
      <c r="F43" s="367"/>
      <c r="G43" s="368"/>
      <c r="H43" s="368"/>
      <c r="I43" s="368"/>
      <c r="J43" s="368"/>
      <c r="K43" s="368"/>
      <c r="L43" s="368"/>
    </row>
    <row r="44" spans="5:13" x14ac:dyDescent="0.2">
      <c r="E44" s="367"/>
      <c r="F44" s="367"/>
      <c r="G44" s="368"/>
      <c r="H44" s="368"/>
      <c r="I44" s="368"/>
      <c r="J44" s="368"/>
      <c r="K44" s="368"/>
      <c r="L44" s="368"/>
      <c r="M44" s="368"/>
    </row>
    <row r="45" spans="5:13" x14ac:dyDescent="0.2">
      <c r="E45" s="367"/>
      <c r="F45" s="367"/>
    </row>
  </sheetData>
  <mergeCells count="70">
    <mergeCell ref="G33:J33"/>
    <mergeCell ref="G34:I34"/>
    <mergeCell ref="G36:L36"/>
    <mergeCell ref="G35:I35"/>
    <mergeCell ref="G42:L42"/>
    <mergeCell ref="G44:M44"/>
    <mergeCell ref="G37:I37"/>
    <mergeCell ref="G38:I38"/>
    <mergeCell ref="G39:L39"/>
    <mergeCell ref="G40:L40"/>
    <mergeCell ref="G41:L41"/>
    <mergeCell ref="G43:L43"/>
    <mergeCell ref="AF6:AF12"/>
    <mergeCell ref="S7:S12"/>
    <mergeCell ref="Z7:AC8"/>
    <mergeCell ref="AB9:AB12"/>
    <mergeCell ref="U9:U12"/>
    <mergeCell ref="V9:X9"/>
    <mergeCell ref="T8:T12"/>
    <mergeCell ref="W10:W12"/>
    <mergeCell ref="X10:X12"/>
    <mergeCell ref="Y8:Y12"/>
    <mergeCell ref="U8:X8"/>
    <mergeCell ref="T7:Y7"/>
    <mergeCell ref="V10:V12"/>
    <mergeCell ref="S6:AE6"/>
    <mergeCell ref="AC9:AC12"/>
    <mergeCell ref="Z9:Z12"/>
    <mergeCell ref="AD10:AD12"/>
    <mergeCell ref="AE10:AE12"/>
    <mergeCell ref="AD7:AE9"/>
    <mergeCell ref="AA9:AA12"/>
    <mergeCell ref="D5:G5"/>
    <mergeCell ref="H5:V5"/>
    <mergeCell ref="W5:AB5"/>
    <mergeCell ref="F7:F12"/>
    <mergeCell ref="G7:L7"/>
    <mergeCell ref="M7:P8"/>
    <mergeCell ref="Q7:R9"/>
    <mergeCell ref="P9:P12"/>
    <mergeCell ref="I9:K9"/>
    <mergeCell ref="J10:J12"/>
    <mergeCell ref="O9:O12"/>
    <mergeCell ref="A1:C5"/>
    <mergeCell ref="D1:AF1"/>
    <mergeCell ref="D2:AF2"/>
    <mergeCell ref="M3:N3"/>
    <mergeCell ref="O3:S3"/>
    <mergeCell ref="T3:Y3"/>
    <mergeCell ref="D4:G4"/>
    <mergeCell ref="AC5:AF5"/>
    <mergeCell ref="H4:V4"/>
    <mergeCell ref="W4:AB4"/>
    <mergeCell ref="AC4:AF4"/>
    <mergeCell ref="A6:A12"/>
    <mergeCell ref="B6:B12"/>
    <mergeCell ref="C6:C12"/>
    <mergeCell ref="D6:D12"/>
    <mergeCell ref="I10:I12"/>
    <mergeCell ref="F6:R6"/>
    <mergeCell ref="Q10:Q12"/>
    <mergeCell ref="R10:R12"/>
    <mergeCell ref="M9:M12"/>
    <mergeCell ref="N9:N12"/>
    <mergeCell ref="H9:H12"/>
    <mergeCell ref="L8:L12"/>
    <mergeCell ref="G8:G12"/>
    <mergeCell ref="H8:K8"/>
    <mergeCell ref="K10:K12"/>
    <mergeCell ref="E7:E12"/>
  </mergeCells>
  <phoneticPr fontId="19" type="noConversion"/>
  <conditionalFormatting sqref="AG13:AH26">
    <cfRule type="cellIs" dxfId="1" priority="1" stopIfTrue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8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I44"/>
  <sheetViews>
    <sheetView showGridLines="0" showZeros="0" zoomScale="120" zoomScaleNormal="120" zoomScaleSheetLayoutView="100" workbookViewId="0">
      <selection activeCell="J26" sqref="J26"/>
    </sheetView>
  </sheetViews>
  <sheetFormatPr defaultColWidth="9" defaultRowHeight="12.75" x14ac:dyDescent="0.2"/>
  <cols>
    <col min="1" max="1" width="4.28515625" style="305" bestFit="1" customWidth="1"/>
    <col min="2" max="2" width="6.28515625" style="305" bestFit="1" customWidth="1"/>
    <col min="3" max="3" width="35.5703125" style="305" customWidth="1"/>
    <col min="4" max="4" width="5.7109375" style="305" customWidth="1"/>
    <col min="5" max="5" width="5.28515625" style="305" bestFit="1" customWidth="1"/>
    <col min="6" max="6" width="4.28515625" style="305" customWidth="1"/>
    <col min="7" max="7" width="5.140625" style="305" bestFit="1" customWidth="1"/>
    <col min="8" max="8" width="4.28515625" style="305" customWidth="1"/>
    <col min="9" max="11" width="3.5703125" style="305" customWidth="1"/>
    <col min="12" max="12" width="5.140625" style="305" bestFit="1" customWidth="1"/>
    <col min="13" max="13" width="2.5703125" style="305" customWidth="1"/>
    <col min="14" max="14" width="3.42578125" style="305" customWidth="1"/>
    <col min="15" max="15" width="2.5703125" style="305" customWidth="1"/>
    <col min="16" max="16" width="3.28515625" style="305" bestFit="1" customWidth="1"/>
    <col min="17" max="17" width="2.5703125" style="305" customWidth="1"/>
    <col min="18" max="18" width="2.7109375" style="305" customWidth="1"/>
    <col min="19" max="19" width="5.7109375" style="305" customWidth="1"/>
    <col min="20" max="20" width="5.140625" style="305" bestFit="1" customWidth="1"/>
    <col min="21" max="21" width="4.28515625" style="305" customWidth="1"/>
    <col min="22" max="24" width="3.5703125" style="305" customWidth="1"/>
    <col min="25" max="25" width="5.140625" style="305" bestFit="1" customWidth="1"/>
    <col min="26" max="31" width="2.5703125" style="305" customWidth="1"/>
    <col min="32" max="32" width="7" style="305" customWidth="1"/>
    <col min="33" max="34" width="5.5703125" style="305" bestFit="1" customWidth="1"/>
    <col min="35" max="16384" width="9" style="305"/>
  </cols>
  <sheetData>
    <row r="1" spans="1:34" ht="12.75" customHeight="1" x14ac:dyDescent="0.2">
      <c r="A1" s="303" t="s">
        <v>273</v>
      </c>
      <c r="B1" s="303"/>
      <c r="C1" s="303"/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</row>
    <row r="2" spans="1:34" ht="15.75" customHeight="1" x14ac:dyDescent="0.2">
      <c r="A2" s="303"/>
      <c r="B2" s="303"/>
      <c r="C2" s="303"/>
      <c r="D2" s="303" t="s">
        <v>1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</row>
    <row r="3" spans="1:34" ht="16.5" customHeight="1" x14ac:dyDescent="0.2">
      <c r="A3" s="303"/>
      <c r="B3" s="303"/>
      <c r="C3" s="303"/>
      <c r="D3" s="306"/>
      <c r="E3" s="306"/>
      <c r="F3" s="306"/>
      <c r="G3" s="306"/>
      <c r="H3" s="306"/>
      <c r="I3" s="306"/>
      <c r="J3" s="306"/>
      <c r="M3" s="303" t="s">
        <v>2</v>
      </c>
      <c r="N3" s="303"/>
      <c r="O3" s="303" t="s">
        <v>272</v>
      </c>
      <c r="P3" s="303"/>
      <c r="Q3" s="303"/>
      <c r="R3" s="303"/>
      <c r="S3" s="303"/>
      <c r="T3" s="303" t="s">
        <v>3</v>
      </c>
      <c r="U3" s="303"/>
      <c r="V3" s="303"/>
      <c r="W3" s="303"/>
      <c r="X3" s="303"/>
      <c r="Y3" s="303"/>
      <c r="Z3" s="306"/>
      <c r="AA3" s="306"/>
      <c r="AB3" s="306"/>
      <c r="AC3" s="306"/>
      <c r="AD3" s="306"/>
      <c r="AE3" s="306"/>
      <c r="AF3" s="306"/>
    </row>
    <row r="4" spans="1:34" ht="25.5" customHeight="1" x14ac:dyDescent="0.2">
      <c r="A4" s="303"/>
      <c r="B4" s="303"/>
      <c r="C4" s="303"/>
      <c r="D4" s="307" t="s">
        <v>4</v>
      </c>
      <c r="E4" s="307"/>
      <c r="F4" s="307"/>
      <c r="G4" s="307"/>
      <c r="H4" s="308" t="s">
        <v>188</v>
      </c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  <c r="W4" s="311" t="s">
        <v>5</v>
      </c>
      <c r="X4" s="311"/>
      <c r="Y4" s="311"/>
      <c r="Z4" s="311"/>
      <c r="AA4" s="311"/>
      <c r="AB4" s="311"/>
      <c r="AC4" s="312" t="s">
        <v>6</v>
      </c>
      <c r="AD4" s="313"/>
      <c r="AE4" s="313"/>
      <c r="AF4" s="314"/>
    </row>
    <row r="5" spans="1:34" ht="24.75" customHeight="1" x14ac:dyDescent="0.2">
      <c r="A5" s="303"/>
      <c r="B5" s="303"/>
      <c r="C5" s="303"/>
      <c r="D5" s="307" t="s">
        <v>138</v>
      </c>
      <c r="E5" s="307"/>
      <c r="F5" s="307"/>
      <c r="G5" s="307"/>
      <c r="H5" s="315" t="s">
        <v>231</v>
      </c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7"/>
      <c r="W5" s="318" t="s">
        <v>7</v>
      </c>
      <c r="X5" s="318"/>
      <c r="Y5" s="318"/>
      <c r="Z5" s="318"/>
      <c r="AA5" s="318"/>
      <c r="AB5" s="318"/>
      <c r="AC5" s="319">
        <v>4</v>
      </c>
      <c r="AD5" s="320"/>
      <c r="AE5" s="320"/>
      <c r="AF5" s="321"/>
    </row>
    <row r="6" spans="1:34" ht="15.75" customHeight="1" x14ac:dyDescent="0.2">
      <c r="A6" s="322" t="s">
        <v>8</v>
      </c>
      <c r="B6" s="322" t="s">
        <v>9</v>
      </c>
      <c r="C6" s="323" t="s">
        <v>10</v>
      </c>
      <c r="D6" s="324" t="s">
        <v>11</v>
      </c>
      <c r="E6" s="325"/>
      <c r="F6" s="326" t="s">
        <v>12</v>
      </c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 t="s">
        <v>13</v>
      </c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2" t="s">
        <v>14</v>
      </c>
    </row>
    <row r="7" spans="1:34" ht="12.75" customHeight="1" x14ac:dyDescent="0.2">
      <c r="A7" s="322"/>
      <c r="B7" s="322"/>
      <c r="C7" s="323"/>
      <c r="D7" s="324"/>
      <c r="E7" s="327" t="s">
        <v>15</v>
      </c>
      <c r="F7" s="328" t="s">
        <v>16</v>
      </c>
      <c r="G7" s="326" t="s">
        <v>17</v>
      </c>
      <c r="H7" s="326"/>
      <c r="I7" s="326"/>
      <c r="J7" s="326"/>
      <c r="K7" s="326"/>
      <c r="L7" s="326"/>
      <c r="M7" s="329" t="s">
        <v>18</v>
      </c>
      <c r="N7" s="329"/>
      <c r="O7" s="329"/>
      <c r="P7" s="329"/>
      <c r="Q7" s="324" t="s">
        <v>19</v>
      </c>
      <c r="R7" s="324"/>
      <c r="S7" s="328" t="s">
        <v>16</v>
      </c>
      <c r="T7" s="326" t="s">
        <v>17</v>
      </c>
      <c r="U7" s="326"/>
      <c r="V7" s="326"/>
      <c r="W7" s="326"/>
      <c r="X7" s="326"/>
      <c r="Y7" s="326"/>
      <c r="Z7" s="329" t="s">
        <v>18</v>
      </c>
      <c r="AA7" s="329"/>
      <c r="AB7" s="329"/>
      <c r="AC7" s="329"/>
      <c r="AD7" s="324" t="s">
        <v>19</v>
      </c>
      <c r="AE7" s="324"/>
      <c r="AF7" s="322"/>
    </row>
    <row r="8" spans="1:34" ht="13.5" customHeight="1" x14ac:dyDescent="0.2">
      <c r="A8" s="322"/>
      <c r="B8" s="322"/>
      <c r="C8" s="323"/>
      <c r="D8" s="324"/>
      <c r="E8" s="327"/>
      <c r="F8" s="330"/>
      <c r="G8" s="331" t="s">
        <v>20</v>
      </c>
      <c r="H8" s="323" t="s">
        <v>21</v>
      </c>
      <c r="I8" s="323"/>
      <c r="J8" s="323"/>
      <c r="K8" s="323"/>
      <c r="L8" s="331" t="s">
        <v>22</v>
      </c>
      <c r="M8" s="329"/>
      <c r="N8" s="329"/>
      <c r="O8" s="329"/>
      <c r="P8" s="329"/>
      <c r="Q8" s="324"/>
      <c r="R8" s="324"/>
      <c r="S8" s="330"/>
      <c r="T8" s="331" t="s">
        <v>20</v>
      </c>
      <c r="U8" s="323" t="s">
        <v>21</v>
      </c>
      <c r="V8" s="323"/>
      <c r="W8" s="323"/>
      <c r="X8" s="323"/>
      <c r="Y8" s="331" t="s">
        <v>22</v>
      </c>
      <c r="Z8" s="329"/>
      <c r="AA8" s="329"/>
      <c r="AB8" s="329"/>
      <c r="AC8" s="329"/>
      <c r="AD8" s="324"/>
      <c r="AE8" s="324"/>
      <c r="AF8" s="322"/>
    </row>
    <row r="9" spans="1:34" ht="12" customHeight="1" x14ac:dyDescent="0.2">
      <c r="A9" s="322"/>
      <c r="B9" s="322"/>
      <c r="C9" s="323"/>
      <c r="D9" s="324"/>
      <c r="E9" s="327"/>
      <c r="F9" s="330"/>
      <c r="G9" s="331"/>
      <c r="H9" s="322" t="s">
        <v>23</v>
      </c>
      <c r="I9" s="332" t="s">
        <v>24</v>
      </c>
      <c r="J9" s="332"/>
      <c r="K9" s="332"/>
      <c r="L9" s="331"/>
      <c r="M9" s="331" t="s">
        <v>25</v>
      </c>
      <c r="N9" s="331" t="s">
        <v>26</v>
      </c>
      <c r="O9" s="331" t="s">
        <v>27</v>
      </c>
      <c r="P9" s="331" t="s">
        <v>28</v>
      </c>
      <c r="Q9" s="324"/>
      <c r="R9" s="324"/>
      <c r="S9" s="330"/>
      <c r="T9" s="331"/>
      <c r="U9" s="322" t="s">
        <v>23</v>
      </c>
      <c r="V9" s="332" t="s">
        <v>24</v>
      </c>
      <c r="W9" s="332"/>
      <c r="X9" s="332"/>
      <c r="Y9" s="331"/>
      <c r="Z9" s="331" t="s">
        <v>25</v>
      </c>
      <c r="AA9" s="331" t="s">
        <v>26</v>
      </c>
      <c r="AB9" s="331" t="s">
        <v>27</v>
      </c>
      <c r="AC9" s="331" t="s">
        <v>28</v>
      </c>
      <c r="AD9" s="324"/>
      <c r="AE9" s="324"/>
      <c r="AF9" s="322"/>
    </row>
    <row r="10" spans="1:34" ht="10.5" customHeight="1" x14ac:dyDescent="0.2">
      <c r="A10" s="322"/>
      <c r="B10" s="322"/>
      <c r="C10" s="323"/>
      <c r="D10" s="324"/>
      <c r="E10" s="327"/>
      <c r="F10" s="330"/>
      <c r="G10" s="331"/>
      <c r="H10" s="322"/>
      <c r="I10" s="331" t="s">
        <v>29</v>
      </c>
      <c r="J10" s="331" t="s">
        <v>30</v>
      </c>
      <c r="K10" s="331" t="s">
        <v>31</v>
      </c>
      <c r="L10" s="331"/>
      <c r="M10" s="331"/>
      <c r="N10" s="331"/>
      <c r="O10" s="331"/>
      <c r="P10" s="331"/>
      <c r="Q10" s="331" t="s">
        <v>32</v>
      </c>
      <c r="R10" s="331" t="s">
        <v>33</v>
      </c>
      <c r="S10" s="330"/>
      <c r="T10" s="331"/>
      <c r="U10" s="322"/>
      <c r="V10" s="331" t="s">
        <v>29</v>
      </c>
      <c r="W10" s="331" t="s">
        <v>30</v>
      </c>
      <c r="X10" s="331" t="s">
        <v>31</v>
      </c>
      <c r="Y10" s="331"/>
      <c r="Z10" s="331"/>
      <c r="AA10" s="331"/>
      <c r="AB10" s="331"/>
      <c r="AC10" s="331"/>
      <c r="AD10" s="331" t="s">
        <v>32</v>
      </c>
      <c r="AE10" s="331" t="s">
        <v>33</v>
      </c>
      <c r="AF10" s="322"/>
    </row>
    <row r="11" spans="1:34" ht="13.5" customHeight="1" x14ac:dyDescent="0.2">
      <c r="A11" s="322"/>
      <c r="B11" s="322"/>
      <c r="C11" s="323"/>
      <c r="D11" s="324"/>
      <c r="E11" s="327"/>
      <c r="F11" s="330"/>
      <c r="G11" s="331"/>
      <c r="H11" s="322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0"/>
      <c r="T11" s="331"/>
      <c r="U11" s="322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22"/>
    </row>
    <row r="12" spans="1:34" ht="10.5" customHeight="1" x14ac:dyDescent="0.2">
      <c r="A12" s="322"/>
      <c r="B12" s="322"/>
      <c r="C12" s="323"/>
      <c r="D12" s="324"/>
      <c r="E12" s="327"/>
      <c r="F12" s="330"/>
      <c r="G12" s="331"/>
      <c r="H12" s="322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0"/>
      <c r="T12" s="331"/>
      <c r="U12" s="322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22"/>
    </row>
    <row r="13" spans="1:34" ht="15" x14ac:dyDescent="0.2">
      <c r="A13" s="333">
        <v>1</v>
      </c>
      <c r="B13" s="334" t="s">
        <v>207</v>
      </c>
      <c r="C13" s="351" t="s">
        <v>228</v>
      </c>
      <c r="D13" s="336">
        <f t="shared" ref="D13:D24" si="0">G13+T13</f>
        <v>150</v>
      </c>
      <c r="E13" s="337">
        <f t="shared" ref="E13:E24" si="1">F13+S13</f>
        <v>5</v>
      </c>
      <c r="F13" s="338">
        <f t="shared" ref="F13:F24" si="2">G13/30</f>
        <v>5</v>
      </c>
      <c r="G13" s="333">
        <f t="shared" ref="G13:G24" si="3">H13+L13</f>
        <v>150</v>
      </c>
      <c r="H13" s="339">
        <v>60</v>
      </c>
      <c r="I13" s="340">
        <v>20</v>
      </c>
      <c r="J13" s="340">
        <v>20</v>
      </c>
      <c r="K13" s="340">
        <v>20</v>
      </c>
      <c r="L13" s="340">
        <v>90</v>
      </c>
      <c r="M13" s="333"/>
      <c r="N13" s="333">
        <v>1</v>
      </c>
      <c r="O13" s="339"/>
      <c r="P13" s="344"/>
      <c r="Q13" s="342">
        <v>1</v>
      </c>
      <c r="R13" s="333"/>
      <c r="S13" s="338">
        <f t="shared" ref="S13:S24" si="4">T13/30</f>
        <v>0</v>
      </c>
      <c r="T13" s="333">
        <f t="shared" ref="T13:T24" si="5">U13+Y13</f>
        <v>0</v>
      </c>
      <c r="U13" s="333">
        <f>SUM(V13:X13)</f>
        <v>0</v>
      </c>
      <c r="V13" s="340"/>
      <c r="W13" s="340"/>
      <c r="X13" s="340"/>
      <c r="Y13" s="340"/>
      <c r="Z13" s="333"/>
      <c r="AA13" s="333"/>
      <c r="AB13" s="333"/>
      <c r="AC13" s="344"/>
      <c r="AD13" s="342"/>
      <c r="AE13" s="333"/>
      <c r="AF13" s="333">
        <v>41</v>
      </c>
      <c r="AG13" s="345">
        <f t="shared" ref="AG13:AG24" si="6">L13-(I13/4+J13/2+K13/4+M13*45+N13*30+O13*12+P13*6+Q13*30+R13*6)</f>
        <v>10</v>
      </c>
      <c r="AH13" s="345">
        <f t="shared" ref="AH13:AH24" si="7">Y13-(V13/4+W13/2+X13/4+Z13*45+AA13*30+AB13*12+AC13*6+AD13*30+AE13*6)</f>
        <v>0</v>
      </c>
    </row>
    <row r="14" spans="1:34" s="350" customFormat="1" ht="15" x14ac:dyDescent="0.2">
      <c r="A14" s="333">
        <v>2</v>
      </c>
      <c r="B14" s="334" t="s">
        <v>205</v>
      </c>
      <c r="C14" s="370" t="s">
        <v>226</v>
      </c>
      <c r="D14" s="336">
        <f t="shared" si="0"/>
        <v>150</v>
      </c>
      <c r="E14" s="337">
        <f t="shared" si="1"/>
        <v>5</v>
      </c>
      <c r="F14" s="338">
        <f t="shared" si="2"/>
        <v>0</v>
      </c>
      <c r="G14" s="333">
        <f t="shared" si="3"/>
        <v>0</v>
      </c>
      <c r="H14" s="339">
        <f>I14+J14+K14</f>
        <v>0</v>
      </c>
      <c r="I14" s="340"/>
      <c r="J14" s="340"/>
      <c r="K14" s="340"/>
      <c r="L14" s="340"/>
      <c r="M14" s="333"/>
      <c r="N14" s="333"/>
      <c r="O14" s="339"/>
      <c r="P14" s="344"/>
      <c r="Q14" s="342"/>
      <c r="R14" s="333"/>
      <c r="S14" s="338">
        <f t="shared" si="4"/>
        <v>5</v>
      </c>
      <c r="T14" s="333">
        <f t="shared" si="5"/>
        <v>150</v>
      </c>
      <c r="U14" s="333">
        <v>60</v>
      </c>
      <c r="V14" s="340">
        <v>20</v>
      </c>
      <c r="W14" s="340">
        <v>20</v>
      </c>
      <c r="X14" s="340">
        <v>20</v>
      </c>
      <c r="Y14" s="340">
        <v>90</v>
      </c>
      <c r="Z14" s="333"/>
      <c r="AA14" s="333">
        <v>1</v>
      </c>
      <c r="AB14" s="339"/>
      <c r="AC14" s="344"/>
      <c r="AD14" s="342">
        <v>1</v>
      </c>
      <c r="AE14" s="333"/>
      <c r="AF14" s="333">
        <v>41</v>
      </c>
      <c r="AG14" s="345">
        <f t="shared" si="6"/>
        <v>0</v>
      </c>
      <c r="AH14" s="345">
        <f t="shared" si="7"/>
        <v>10</v>
      </c>
    </row>
    <row r="15" spans="1:34" ht="30" x14ac:dyDescent="0.2">
      <c r="A15" s="333">
        <v>3</v>
      </c>
      <c r="B15" s="334" t="s">
        <v>203</v>
      </c>
      <c r="C15" s="371" t="s">
        <v>224</v>
      </c>
      <c r="D15" s="336">
        <f t="shared" si="0"/>
        <v>120</v>
      </c>
      <c r="E15" s="337">
        <f t="shared" si="1"/>
        <v>4</v>
      </c>
      <c r="F15" s="338">
        <f t="shared" si="2"/>
        <v>4</v>
      </c>
      <c r="G15" s="333">
        <f t="shared" si="3"/>
        <v>120</v>
      </c>
      <c r="H15" s="339">
        <v>40</v>
      </c>
      <c r="I15" s="333">
        <v>20</v>
      </c>
      <c r="J15" s="333">
        <v>10</v>
      </c>
      <c r="K15" s="333">
        <v>10</v>
      </c>
      <c r="L15" s="333">
        <v>80</v>
      </c>
      <c r="M15" s="333"/>
      <c r="N15" s="333">
        <v>1</v>
      </c>
      <c r="O15" s="333"/>
      <c r="P15" s="341"/>
      <c r="Q15" s="342">
        <v>1</v>
      </c>
      <c r="R15" s="333"/>
      <c r="S15" s="338">
        <f t="shared" si="4"/>
        <v>0</v>
      </c>
      <c r="T15" s="333">
        <f t="shared" si="5"/>
        <v>0</v>
      </c>
      <c r="U15" s="333">
        <f>SUM(V15:X15)</f>
        <v>0</v>
      </c>
      <c r="V15" s="372"/>
      <c r="W15" s="372"/>
      <c r="X15" s="372"/>
      <c r="Y15" s="372"/>
      <c r="Z15" s="333"/>
      <c r="AA15" s="333"/>
      <c r="AB15" s="333"/>
      <c r="AC15" s="344"/>
      <c r="AD15" s="338"/>
      <c r="AE15" s="333"/>
      <c r="AF15" s="333">
        <v>41</v>
      </c>
      <c r="AG15" s="345">
        <f t="shared" si="6"/>
        <v>7.5</v>
      </c>
      <c r="AH15" s="345">
        <f t="shared" si="7"/>
        <v>0</v>
      </c>
    </row>
    <row r="16" spans="1:34" ht="15" x14ac:dyDescent="0.2">
      <c r="A16" s="333">
        <v>4</v>
      </c>
      <c r="B16" s="334" t="s">
        <v>201</v>
      </c>
      <c r="C16" s="335" t="s">
        <v>222</v>
      </c>
      <c r="D16" s="336">
        <v>120</v>
      </c>
      <c r="E16" s="337">
        <v>4</v>
      </c>
      <c r="F16" s="338">
        <f t="shared" si="2"/>
        <v>0</v>
      </c>
      <c r="G16" s="333">
        <f t="shared" si="3"/>
        <v>0</v>
      </c>
      <c r="H16" s="339">
        <f>I16+J16+K16</f>
        <v>0</v>
      </c>
      <c r="I16" s="340"/>
      <c r="J16" s="340"/>
      <c r="K16" s="340"/>
      <c r="L16" s="340"/>
      <c r="M16" s="333"/>
      <c r="N16" s="333"/>
      <c r="O16" s="339"/>
      <c r="P16" s="344"/>
      <c r="Q16" s="342"/>
      <c r="R16" s="342"/>
      <c r="S16" s="338">
        <v>4</v>
      </c>
      <c r="T16" s="333">
        <v>120</v>
      </c>
      <c r="U16" s="333">
        <v>60</v>
      </c>
      <c r="V16" s="333">
        <v>20</v>
      </c>
      <c r="W16" s="333">
        <v>20</v>
      </c>
      <c r="X16" s="333">
        <v>20</v>
      </c>
      <c r="Y16" s="333">
        <v>60</v>
      </c>
      <c r="Z16" s="333"/>
      <c r="AA16" s="333"/>
      <c r="AB16" s="339">
        <v>1</v>
      </c>
      <c r="AC16" s="344"/>
      <c r="AD16" s="342"/>
      <c r="AE16" s="342">
        <v>1</v>
      </c>
      <c r="AF16" s="333">
        <v>41</v>
      </c>
      <c r="AG16" s="345">
        <f t="shared" si="6"/>
        <v>0</v>
      </c>
      <c r="AH16" s="345">
        <f t="shared" si="7"/>
        <v>22</v>
      </c>
    </row>
    <row r="17" spans="1:35" ht="20.25" customHeight="1" x14ac:dyDescent="0.2">
      <c r="A17" s="333">
        <v>5</v>
      </c>
      <c r="B17" s="334" t="s">
        <v>200</v>
      </c>
      <c r="C17" s="335" t="s">
        <v>275</v>
      </c>
      <c r="D17" s="336">
        <f t="shared" si="0"/>
        <v>90</v>
      </c>
      <c r="E17" s="337">
        <f t="shared" si="1"/>
        <v>3</v>
      </c>
      <c r="F17" s="338">
        <f t="shared" si="2"/>
        <v>0</v>
      </c>
      <c r="G17" s="333">
        <f t="shared" si="3"/>
        <v>0</v>
      </c>
      <c r="H17" s="339">
        <f>I17+J17+K17</f>
        <v>0</v>
      </c>
      <c r="I17" s="333"/>
      <c r="J17" s="333"/>
      <c r="K17" s="333"/>
      <c r="L17" s="333"/>
      <c r="M17" s="333"/>
      <c r="N17" s="333"/>
      <c r="O17" s="333"/>
      <c r="P17" s="341"/>
      <c r="Q17" s="342"/>
      <c r="R17" s="333"/>
      <c r="S17" s="338">
        <v>3</v>
      </c>
      <c r="T17" s="333">
        <v>90</v>
      </c>
      <c r="U17" s="333">
        <v>50</v>
      </c>
      <c r="V17" s="333">
        <v>20</v>
      </c>
      <c r="W17" s="333">
        <v>20</v>
      </c>
      <c r="X17" s="333">
        <v>10</v>
      </c>
      <c r="Y17" s="333">
        <v>40</v>
      </c>
      <c r="Z17" s="333"/>
      <c r="AA17" s="333"/>
      <c r="AB17" s="333">
        <v>1</v>
      </c>
      <c r="AC17" s="341"/>
      <c r="AD17" s="342"/>
      <c r="AE17" s="333">
        <v>1</v>
      </c>
      <c r="AF17" s="333">
        <v>41</v>
      </c>
      <c r="AG17" s="345">
        <f t="shared" si="6"/>
        <v>0</v>
      </c>
      <c r="AH17" s="345">
        <f t="shared" si="7"/>
        <v>4.5</v>
      </c>
    </row>
    <row r="18" spans="1:35" ht="30" x14ac:dyDescent="0.2">
      <c r="A18" s="333">
        <v>6</v>
      </c>
      <c r="B18" s="334" t="s">
        <v>198</v>
      </c>
      <c r="C18" s="370" t="s">
        <v>192</v>
      </c>
      <c r="D18" s="336">
        <f>G18+T18</f>
        <v>180</v>
      </c>
      <c r="E18" s="337">
        <f>F18+S18</f>
        <v>6</v>
      </c>
      <c r="F18" s="338">
        <f t="shared" si="2"/>
        <v>6</v>
      </c>
      <c r="G18" s="333">
        <f>H18+L18</f>
        <v>180</v>
      </c>
      <c r="H18" s="339">
        <v>80</v>
      </c>
      <c r="I18" s="340">
        <v>30</v>
      </c>
      <c r="J18" s="340">
        <v>30</v>
      </c>
      <c r="K18" s="340">
        <v>20</v>
      </c>
      <c r="L18" s="340">
        <v>100</v>
      </c>
      <c r="M18" s="333"/>
      <c r="N18" s="333">
        <v>1</v>
      </c>
      <c r="O18" s="333"/>
      <c r="P18" s="333"/>
      <c r="Q18" s="342">
        <v>1</v>
      </c>
      <c r="R18" s="333"/>
      <c r="S18" s="338">
        <f t="shared" si="4"/>
        <v>0</v>
      </c>
      <c r="T18" s="333">
        <f>U18+Y18</f>
        <v>0</v>
      </c>
      <c r="U18" s="333">
        <f>SUM(V18:X18)</f>
        <v>0</v>
      </c>
      <c r="V18" s="340"/>
      <c r="W18" s="340"/>
      <c r="X18" s="340"/>
      <c r="Y18" s="340"/>
      <c r="Z18" s="333"/>
      <c r="AA18" s="333"/>
      <c r="AB18" s="333"/>
      <c r="AC18" s="342"/>
      <c r="AD18" s="342"/>
      <c r="AE18" s="333"/>
      <c r="AF18" s="333">
        <v>41</v>
      </c>
      <c r="AG18" s="345">
        <f t="shared" si="6"/>
        <v>12.5</v>
      </c>
      <c r="AH18" s="345"/>
    </row>
    <row r="19" spans="1:35" ht="15" x14ac:dyDescent="0.2">
      <c r="A19" s="333">
        <v>7</v>
      </c>
      <c r="B19" s="334" t="s">
        <v>254</v>
      </c>
      <c r="C19" s="349" t="s">
        <v>219</v>
      </c>
      <c r="D19" s="336">
        <f t="shared" si="0"/>
        <v>180</v>
      </c>
      <c r="E19" s="337">
        <f t="shared" si="1"/>
        <v>6</v>
      </c>
      <c r="F19" s="338">
        <f t="shared" si="2"/>
        <v>0</v>
      </c>
      <c r="G19" s="333">
        <f t="shared" si="3"/>
        <v>0</v>
      </c>
      <c r="H19" s="333"/>
      <c r="I19" s="333"/>
      <c r="J19" s="333"/>
      <c r="K19" s="333"/>
      <c r="L19" s="343"/>
      <c r="M19" s="333"/>
      <c r="N19" s="333"/>
      <c r="O19" s="333"/>
      <c r="P19" s="344"/>
      <c r="Q19" s="338"/>
      <c r="R19" s="333"/>
      <c r="S19" s="338">
        <f t="shared" si="4"/>
        <v>6</v>
      </c>
      <c r="T19" s="333">
        <f t="shared" si="5"/>
        <v>180</v>
      </c>
      <c r="U19" s="340"/>
      <c r="V19" s="373"/>
      <c r="W19" s="373"/>
      <c r="X19" s="373"/>
      <c r="Y19" s="343">
        <v>180</v>
      </c>
      <c r="Z19" s="333"/>
      <c r="AA19" s="333"/>
      <c r="AB19" s="333"/>
      <c r="AC19" s="344"/>
      <c r="AD19" s="338"/>
      <c r="AE19" s="333">
        <v>1</v>
      </c>
      <c r="AF19" s="340">
        <v>41</v>
      </c>
      <c r="AG19" s="345">
        <f t="shared" si="6"/>
        <v>0</v>
      </c>
      <c r="AH19" s="345">
        <f t="shared" si="7"/>
        <v>174</v>
      </c>
    </row>
    <row r="20" spans="1:35" ht="15" x14ac:dyDescent="0.2">
      <c r="A20" s="333">
        <v>8</v>
      </c>
      <c r="B20" s="334" t="s">
        <v>278</v>
      </c>
      <c r="C20" s="349" t="s">
        <v>241</v>
      </c>
      <c r="D20" s="336">
        <v>270</v>
      </c>
      <c r="E20" s="337">
        <v>9</v>
      </c>
      <c r="F20" s="338">
        <f t="shared" si="2"/>
        <v>0</v>
      </c>
      <c r="G20" s="333">
        <f t="shared" si="3"/>
        <v>0</v>
      </c>
      <c r="H20" s="333"/>
      <c r="I20" s="333"/>
      <c r="J20" s="333"/>
      <c r="K20" s="333"/>
      <c r="L20" s="333"/>
      <c r="M20" s="333"/>
      <c r="N20" s="333"/>
      <c r="O20" s="333"/>
      <c r="P20" s="341"/>
      <c r="Q20" s="342"/>
      <c r="R20" s="333"/>
      <c r="S20" s="338">
        <v>9</v>
      </c>
      <c r="T20" s="333">
        <v>270</v>
      </c>
      <c r="U20" s="340"/>
      <c r="V20" s="340"/>
      <c r="W20" s="340"/>
      <c r="X20" s="340"/>
      <c r="Y20" s="340">
        <v>270</v>
      </c>
      <c r="Z20" s="333"/>
      <c r="AA20" s="333"/>
      <c r="AB20" s="333"/>
      <c r="AC20" s="344"/>
      <c r="AD20" s="338"/>
      <c r="AE20" s="333"/>
      <c r="AF20" s="340">
        <v>41</v>
      </c>
      <c r="AG20" s="345">
        <f t="shared" si="6"/>
        <v>0</v>
      </c>
      <c r="AH20" s="345">
        <f t="shared" si="7"/>
        <v>270</v>
      </c>
    </row>
    <row r="21" spans="1:35" s="350" customFormat="1" ht="15" x14ac:dyDescent="0.2">
      <c r="A21" s="333">
        <v>9</v>
      </c>
      <c r="B21" s="334" t="s">
        <v>215</v>
      </c>
      <c r="C21" s="374" t="s">
        <v>217</v>
      </c>
      <c r="D21" s="336">
        <f t="shared" si="0"/>
        <v>90</v>
      </c>
      <c r="E21" s="337">
        <f t="shared" si="1"/>
        <v>3</v>
      </c>
      <c r="F21" s="338">
        <f t="shared" si="2"/>
        <v>3</v>
      </c>
      <c r="G21" s="333">
        <f t="shared" si="3"/>
        <v>90</v>
      </c>
      <c r="H21" s="340">
        <f>I21+J21+K21</f>
        <v>30</v>
      </c>
      <c r="I21" s="340">
        <v>20</v>
      </c>
      <c r="J21" s="340"/>
      <c r="K21" s="340">
        <v>10</v>
      </c>
      <c r="L21" s="340">
        <v>60</v>
      </c>
      <c r="M21" s="333"/>
      <c r="N21" s="333"/>
      <c r="O21" s="333">
        <v>1</v>
      </c>
      <c r="P21" s="333"/>
      <c r="Q21" s="342"/>
      <c r="R21" s="333">
        <v>1</v>
      </c>
      <c r="S21" s="338">
        <f t="shared" si="4"/>
        <v>0</v>
      </c>
      <c r="T21" s="333">
        <f t="shared" si="5"/>
        <v>0</v>
      </c>
      <c r="U21" s="340">
        <f>V21+W21+X21</f>
        <v>0</v>
      </c>
      <c r="V21" s="340"/>
      <c r="W21" s="340"/>
      <c r="X21" s="340"/>
      <c r="Y21" s="340"/>
      <c r="Z21" s="333"/>
      <c r="AA21" s="333"/>
      <c r="AB21" s="333"/>
      <c r="AC21" s="344"/>
      <c r="AD21" s="342"/>
      <c r="AE21" s="333"/>
      <c r="AF21" s="340">
        <v>28</v>
      </c>
      <c r="AG21" s="345">
        <f t="shared" si="6"/>
        <v>34.5</v>
      </c>
      <c r="AH21" s="345">
        <f t="shared" si="7"/>
        <v>0</v>
      </c>
    </row>
    <row r="22" spans="1:35" s="350" customFormat="1" ht="15" x14ac:dyDescent="0.2">
      <c r="A22" s="333">
        <v>10</v>
      </c>
      <c r="B22" s="334" t="s">
        <v>214</v>
      </c>
      <c r="C22" s="335" t="s">
        <v>234</v>
      </c>
      <c r="D22" s="336">
        <f t="shared" si="0"/>
        <v>90</v>
      </c>
      <c r="E22" s="337">
        <f t="shared" si="1"/>
        <v>3</v>
      </c>
      <c r="F22" s="338">
        <f t="shared" si="2"/>
        <v>0</v>
      </c>
      <c r="G22" s="333">
        <f t="shared" si="3"/>
        <v>0</v>
      </c>
      <c r="H22" s="340">
        <f>I22+J22+K22</f>
        <v>0</v>
      </c>
      <c r="I22" s="340"/>
      <c r="J22" s="343"/>
      <c r="K22" s="343"/>
      <c r="L22" s="343"/>
      <c r="M22" s="333"/>
      <c r="N22" s="333"/>
      <c r="O22" s="333"/>
      <c r="P22" s="344"/>
      <c r="Q22" s="338"/>
      <c r="R22" s="333"/>
      <c r="S22" s="338">
        <f t="shared" si="4"/>
        <v>3</v>
      </c>
      <c r="T22" s="333">
        <f t="shared" si="5"/>
        <v>90</v>
      </c>
      <c r="U22" s="340">
        <f>V22+W22+X22</f>
        <v>30</v>
      </c>
      <c r="V22" s="340"/>
      <c r="W22" s="343"/>
      <c r="X22" s="343">
        <v>30</v>
      </c>
      <c r="Y22" s="343">
        <v>60</v>
      </c>
      <c r="Z22" s="333"/>
      <c r="AA22" s="333"/>
      <c r="AB22" s="333"/>
      <c r="AC22" s="333">
        <v>1</v>
      </c>
      <c r="AD22" s="338"/>
      <c r="AE22" s="333">
        <v>1</v>
      </c>
      <c r="AF22" s="343">
        <v>34</v>
      </c>
      <c r="AG22" s="345">
        <f t="shared" si="6"/>
        <v>0</v>
      </c>
      <c r="AH22" s="345">
        <f t="shared" si="7"/>
        <v>40.5</v>
      </c>
      <c r="AI22" s="305"/>
    </row>
    <row r="23" spans="1:35" ht="30" x14ac:dyDescent="0.2">
      <c r="A23" s="333">
        <v>11</v>
      </c>
      <c r="B23" s="334" t="s">
        <v>239</v>
      </c>
      <c r="C23" s="335" t="s">
        <v>237</v>
      </c>
      <c r="D23" s="336">
        <f t="shared" si="0"/>
        <v>180</v>
      </c>
      <c r="E23" s="337">
        <f t="shared" si="1"/>
        <v>6</v>
      </c>
      <c r="F23" s="338">
        <f t="shared" si="2"/>
        <v>6</v>
      </c>
      <c r="G23" s="333">
        <f t="shared" si="3"/>
        <v>180</v>
      </c>
      <c r="H23" s="340">
        <v>60</v>
      </c>
      <c r="I23" s="340">
        <v>30</v>
      </c>
      <c r="J23" s="340"/>
      <c r="K23" s="340">
        <v>30</v>
      </c>
      <c r="L23" s="340">
        <v>120</v>
      </c>
      <c r="M23" s="333"/>
      <c r="N23" s="333"/>
      <c r="O23" s="333">
        <v>1</v>
      </c>
      <c r="P23" s="333"/>
      <c r="Q23" s="342"/>
      <c r="R23" s="333">
        <v>1</v>
      </c>
      <c r="S23" s="338">
        <f t="shared" si="4"/>
        <v>0</v>
      </c>
      <c r="T23" s="333">
        <f t="shared" si="5"/>
        <v>0</v>
      </c>
      <c r="U23" s="340">
        <f>V23+W23+X23</f>
        <v>0</v>
      </c>
      <c r="V23" s="340"/>
      <c r="W23" s="340"/>
      <c r="X23" s="340"/>
      <c r="Y23" s="340"/>
      <c r="Z23" s="333"/>
      <c r="AA23" s="333"/>
      <c r="AB23" s="333"/>
      <c r="AC23" s="344"/>
      <c r="AD23" s="342"/>
      <c r="AE23" s="333"/>
      <c r="AF23" s="340">
        <v>41</v>
      </c>
      <c r="AG23" s="345">
        <f t="shared" si="6"/>
        <v>87</v>
      </c>
      <c r="AH23" s="345">
        <f t="shared" si="7"/>
        <v>0</v>
      </c>
      <c r="AI23" s="350"/>
    </row>
    <row r="24" spans="1:35" s="350" customFormat="1" ht="35.25" customHeight="1" x14ac:dyDescent="0.2">
      <c r="A24" s="333">
        <v>12</v>
      </c>
      <c r="B24" s="334" t="s">
        <v>240</v>
      </c>
      <c r="C24" s="335" t="s">
        <v>236</v>
      </c>
      <c r="D24" s="336">
        <f t="shared" si="0"/>
        <v>180</v>
      </c>
      <c r="E24" s="337">
        <f t="shared" si="1"/>
        <v>6</v>
      </c>
      <c r="F24" s="338">
        <f t="shared" si="2"/>
        <v>6</v>
      </c>
      <c r="G24" s="333">
        <f t="shared" si="3"/>
        <v>180</v>
      </c>
      <c r="H24" s="340">
        <f>I24+J24+K24</f>
        <v>60</v>
      </c>
      <c r="I24" s="340">
        <v>30</v>
      </c>
      <c r="J24" s="340"/>
      <c r="K24" s="340">
        <v>30</v>
      </c>
      <c r="L24" s="340">
        <v>120</v>
      </c>
      <c r="M24" s="333"/>
      <c r="N24" s="333"/>
      <c r="O24" s="339">
        <v>1</v>
      </c>
      <c r="P24" s="333"/>
      <c r="Q24" s="342"/>
      <c r="R24" s="333">
        <v>1</v>
      </c>
      <c r="S24" s="338">
        <f t="shared" si="4"/>
        <v>0</v>
      </c>
      <c r="T24" s="333">
        <f t="shared" si="5"/>
        <v>0</v>
      </c>
      <c r="U24" s="339">
        <f>V24+W24+X24</f>
        <v>0</v>
      </c>
      <c r="V24" s="340"/>
      <c r="W24" s="340"/>
      <c r="X24" s="340"/>
      <c r="Y24" s="340"/>
      <c r="Z24" s="333"/>
      <c r="AA24" s="333"/>
      <c r="AB24" s="339"/>
      <c r="AC24" s="341"/>
      <c r="AD24" s="342"/>
      <c r="AE24" s="333"/>
      <c r="AF24" s="333">
        <v>41</v>
      </c>
      <c r="AG24" s="345">
        <f t="shared" si="6"/>
        <v>87</v>
      </c>
      <c r="AH24" s="345">
        <f t="shared" si="7"/>
        <v>0</v>
      </c>
      <c r="AI24" s="305"/>
    </row>
    <row r="25" spans="1:35" s="359" customFormat="1" ht="16.5" customHeight="1" x14ac:dyDescent="0.2">
      <c r="A25" s="353"/>
      <c r="B25" s="354"/>
      <c r="C25" s="355" t="s">
        <v>20</v>
      </c>
      <c r="D25" s="356">
        <f t="shared" ref="D25:AE25" si="8">SUM(D13:D24)</f>
        <v>1800</v>
      </c>
      <c r="E25" s="357">
        <f t="shared" si="8"/>
        <v>60</v>
      </c>
      <c r="F25" s="357">
        <f t="shared" si="8"/>
        <v>30</v>
      </c>
      <c r="G25" s="356">
        <f t="shared" si="8"/>
        <v>900</v>
      </c>
      <c r="H25" s="356">
        <f t="shared" si="8"/>
        <v>330</v>
      </c>
      <c r="I25" s="356">
        <f t="shared" si="8"/>
        <v>150</v>
      </c>
      <c r="J25" s="356">
        <f t="shared" si="8"/>
        <v>60</v>
      </c>
      <c r="K25" s="356">
        <f t="shared" si="8"/>
        <v>120</v>
      </c>
      <c r="L25" s="356">
        <f t="shared" si="8"/>
        <v>570</v>
      </c>
      <c r="M25" s="356">
        <f t="shared" si="8"/>
        <v>0</v>
      </c>
      <c r="N25" s="356">
        <f t="shared" si="8"/>
        <v>3</v>
      </c>
      <c r="O25" s="356">
        <f t="shared" si="8"/>
        <v>3</v>
      </c>
      <c r="P25" s="356">
        <f t="shared" si="8"/>
        <v>0</v>
      </c>
      <c r="Q25" s="356">
        <f t="shared" si="8"/>
        <v>3</v>
      </c>
      <c r="R25" s="356">
        <f t="shared" si="8"/>
        <v>3</v>
      </c>
      <c r="S25" s="357">
        <f t="shared" si="8"/>
        <v>30</v>
      </c>
      <c r="T25" s="356">
        <f t="shared" si="8"/>
        <v>900</v>
      </c>
      <c r="U25" s="356">
        <f t="shared" si="8"/>
        <v>200</v>
      </c>
      <c r="V25" s="356">
        <f t="shared" si="8"/>
        <v>60</v>
      </c>
      <c r="W25" s="356">
        <f t="shared" si="8"/>
        <v>60</v>
      </c>
      <c r="X25" s="356">
        <f t="shared" si="8"/>
        <v>80</v>
      </c>
      <c r="Y25" s="356">
        <f t="shared" si="8"/>
        <v>700</v>
      </c>
      <c r="Z25" s="356">
        <f t="shared" si="8"/>
        <v>0</v>
      </c>
      <c r="AA25" s="356">
        <f t="shared" si="8"/>
        <v>1</v>
      </c>
      <c r="AB25" s="356">
        <f t="shared" si="8"/>
        <v>2</v>
      </c>
      <c r="AC25" s="356">
        <f t="shared" si="8"/>
        <v>1</v>
      </c>
      <c r="AD25" s="356">
        <f t="shared" si="8"/>
        <v>1</v>
      </c>
      <c r="AE25" s="356">
        <f t="shared" si="8"/>
        <v>4</v>
      </c>
      <c r="AF25" s="358"/>
      <c r="AH25" s="305"/>
      <c r="AI25" s="305"/>
    </row>
    <row r="26" spans="1:35" s="359" customFormat="1" ht="16.5" customHeight="1" x14ac:dyDescent="0.2">
      <c r="A26" s="360"/>
      <c r="B26" s="361"/>
      <c r="C26" s="362"/>
      <c r="D26" s="363"/>
      <c r="E26" s="364"/>
      <c r="F26" s="364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4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  <c r="AD26" s="363"/>
      <c r="AE26" s="363"/>
      <c r="AF26" s="365"/>
      <c r="AH26" s="305"/>
      <c r="AI26" s="305"/>
    </row>
    <row r="27" spans="1:35" ht="21" customHeight="1" x14ac:dyDescent="0.25">
      <c r="B27" s="366"/>
      <c r="C27" s="366" t="s">
        <v>190</v>
      </c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</row>
    <row r="30" spans="1:35" x14ac:dyDescent="0.2">
      <c r="E30" s="367"/>
      <c r="F30" s="367"/>
    </row>
    <row r="31" spans="1:35" x14ac:dyDescent="0.2">
      <c r="E31" s="367"/>
      <c r="F31" s="367"/>
      <c r="G31" s="368"/>
      <c r="H31" s="368"/>
      <c r="I31" s="368"/>
      <c r="J31" s="368"/>
    </row>
    <row r="32" spans="1:35" x14ac:dyDescent="0.2">
      <c r="E32" s="367"/>
      <c r="F32" s="367"/>
      <c r="G32" s="368"/>
      <c r="H32" s="368"/>
      <c r="I32" s="368"/>
    </row>
    <row r="33" spans="5:13" x14ac:dyDescent="0.2">
      <c r="E33" s="367"/>
      <c r="F33" s="367"/>
      <c r="G33" s="368"/>
      <c r="H33" s="368"/>
      <c r="I33" s="368"/>
    </row>
    <row r="34" spans="5:13" x14ac:dyDescent="0.2">
      <c r="E34" s="367"/>
      <c r="F34" s="367"/>
      <c r="G34" s="368"/>
      <c r="H34" s="368"/>
      <c r="I34" s="368"/>
      <c r="J34" s="368"/>
      <c r="K34" s="368"/>
      <c r="L34" s="368"/>
    </row>
    <row r="35" spans="5:13" x14ac:dyDescent="0.2">
      <c r="E35" s="367"/>
      <c r="F35" s="367"/>
      <c r="G35" s="369"/>
      <c r="H35" s="368"/>
      <c r="I35" s="368"/>
    </row>
    <row r="36" spans="5:13" x14ac:dyDescent="0.2">
      <c r="E36" s="367"/>
      <c r="F36" s="367"/>
      <c r="G36" s="368"/>
      <c r="H36" s="368"/>
      <c r="I36" s="368"/>
    </row>
    <row r="37" spans="5:13" x14ac:dyDescent="0.2">
      <c r="E37" s="367"/>
      <c r="F37" s="367"/>
      <c r="G37" s="368"/>
      <c r="H37" s="368"/>
      <c r="I37" s="368"/>
      <c r="J37" s="368"/>
      <c r="K37" s="368"/>
      <c r="L37" s="368"/>
    </row>
    <row r="38" spans="5:13" x14ac:dyDescent="0.2">
      <c r="E38" s="367"/>
      <c r="F38" s="367"/>
      <c r="G38" s="368"/>
      <c r="H38" s="368"/>
      <c r="I38" s="368"/>
      <c r="J38" s="368"/>
      <c r="K38" s="368"/>
      <c r="L38" s="368"/>
    </row>
    <row r="39" spans="5:13" x14ac:dyDescent="0.2">
      <c r="E39" s="367"/>
      <c r="F39" s="367"/>
      <c r="G39" s="368"/>
      <c r="H39" s="368"/>
      <c r="I39" s="368"/>
      <c r="J39" s="368"/>
      <c r="K39" s="368"/>
      <c r="L39" s="368"/>
    </row>
    <row r="40" spans="5:13" x14ac:dyDescent="0.2">
      <c r="E40" s="367"/>
      <c r="F40" s="367"/>
      <c r="G40" s="368"/>
      <c r="H40" s="368"/>
      <c r="I40" s="368"/>
      <c r="J40" s="368"/>
      <c r="K40" s="368"/>
      <c r="L40" s="368"/>
    </row>
    <row r="41" spans="5:13" x14ac:dyDescent="0.2">
      <c r="E41" s="367"/>
      <c r="F41" s="367"/>
      <c r="G41" s="368"/>
      <c r="H41" s="368"/>
      <c r="I41" s="368"/>
      <c r="J41" s="368"/>
      <c r="K41" s="368"/>
      <c r="L41" s="368"/>
    </row>
    <row r="42" spans="5:13" x14ac:dyDescent="0.2">
      <c r="E42" s="367"/>
      <c r="F42" s="367"/>
      <c r="G42" s="368"/>
      <c r="H42" s="368"/>
      <c r="I42" s="368"/>
      <c r="J42" s="368"/>
      <c r="K42" s="368"/>
      <c r="L42" s="368"/>
    </row>
    <row r="43" spans="5:13" x14ac:dyDescent="0.2">
      <c r="E43" s="367"/>
      <c r="F43" s="367"/>
      <c r="G43" s="368"/>
      <c r="H43" s="368"/>
      <c r="I43" s="368"/>
      <c r="J43" s="368"/>
      <c r="K43" s="368"/>
      <c r="L43" s="368"/>
      <c r="M43" s="368"/>
    </row>
    <row r="44" spans="5:13" x14ac:dyDescent="0.2">
      <c r="E44" s="367"/>
      <c r="F44" s="367"/>
    </row>
  </sheetData>
  <mergeCells count="71">
    <mergeCell ref="G31:J31"/>
    <mergeCell ref="G32:I32"/>
    <mergeCell ref="G34:L34"/>
    <mergeCell ref="G33:I33"/>
    <mergeCell ref="G41:L41"/>
    <mergeCell ref="G43:M43"/>
    <mergeCell ref="G35:I35"/>
    <mergeCell ref="G36:I36"/>
    <mergeCell ref="G37:L37"/>
    <mergeCell ref="G38:L38"/>
    <mergeCell ref="G39:L39"/>
    <mergeCell ref="G40:L40"/>
    <mergeCell ref="G42:L42"/>
    <mergeCell ref="AF6:AF12"/>
    <mergeCell ref="S7:S12"/>
    <mergeCell ref="Z7:AC8"/>
    <mergeCell ref="AB9:AB12"/>
    <mergeCell ref="U9:U12"/>
    <mergeCell ref="V9:X9"/>
    <mergeCell ref="T8:T12"/>
    <mergeCell ref="W10:W12"/>
    <mergeCell ref="X10:X12"/>
    <mergeCell ref="Y8:Y12"/>
    <mergeCell ref="U8:X8"/>
    <mergeCell ref="T7:Y7"/>
    <mergeCell ref="V10:V12"/>
    <mergeCell ref="S6:AE6"/>
    <mergeCell ref="AC9:AC12"/>
    <mergeCell ref="Z9:Z12"/>
    <mergeCell ref="AD10:AD12"/>
    <mergeCell ref="AE10:AE12"/>
    <mergeCell ref="AD7:AE9"/>
    <mergeCell ref="AA9:AA12"/>
    <mergeCell ref="D5:G5"/>
    <mergeCell ref="H5:V5"/>
    <mergeCell ref="W5:AB5"/>
    <mergeCell ref="F7:F12"/>
    <mergeCell ref="G7:L7"/>
    <mergeCell ref="M7:P8"/>
    <mergeCell ref="Q7:R9"/>
    <mergeCell ref="P9:P12"/>
    <mergeCell ref="I9:K9"/>
    <mergeCell ref="J10:J12"/>
    <mergeCell ref="O9:O12"/>
    <mergeCell ref="A1:C5"/>
    <mergeCell ref="D1:AF1"/>
    <mergeCell ref="D2:AF2"/>
    <mergeCell ref="M3:N3"/>
    <mergeCell ref="O3:S3"/>
    <mergeCell ref="T3:Y3"/>
    <mergeCell ref="D4:G4"/>
    <mergeCell ref="AC5:AF5"/>
    <mergeCell ref="H4:V4"/>
    <mergeCell ref="W4:AB4"/>
    <mergeCell ref="AC4:AF4"/>
    <mergeCell ref="A6:A12"/>
    <mergeCell ref="B6:B12"/>
    <mergeCell ref="C6:C12"/>
    <mergeCell ref="D6:D12"/>
    <mergeCell ref="I10:I12"/>
    <mergeCell ref="F6:R6"/>
    <mergeCell ref="Q10:Q12"/>
    <mergeCell ref="R10:R12"/>
    <mergeCell ref="M9:M12"/>
    <mergeCell ref="N9:N12"/>
    <mergeCell ref="H9:H12"/>
    <mergeCell ref="L8:L12"/>
    <mergeCell ref="G8:G12"/>
    <mergeCell ref="H8:K8"/>
    <mergeCell ref="K10:K12"/>
    <mergeCell ref="E7:E12"/>
  </mergeCells>
  <phoneticPr fontId="19" type="noConversion"/>
  <conditionalFormatting sqref="AG13:AH24">
    <cfRule type="cellIs" dxfId="0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9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Титул_бак</vt:lpstr>
      <vt:lpstr>НП_БАК</vt:lpstr>
      <vt:lpstr>1 Курс</vt:lpstr>
      <vt:lpstr>2 Курс</vt:lpstr>
      <vt:lpstr>3 Курс</vt:lpstr>
      <vt:lpstr>4 Курс</vt:lpstr>
      <vt:lpstr>'1 Курс'!Область_печати</vt:lpstr>
      <vt:lpstr>'2 Курс'!Область_печати</vt:lpstr>
      <vt:lpstr>'3 Курс'!Область_печати</vt:lpstr>
      <vt:lpstr>'4 Курс'!Область_печати</vt:lpstr>
      <vt:lpstr>НП_БАК!Область_печати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1435</cp:lastModifiedBy>
  <cp:lastPrinted>2024-05-08T11:54:12Z</cp:lastPrinted>
  <dcterms:created xsi:type="dcterms:W3CDTF">2021-02-20T14:44:39Z</dcterms:created>
  <dcterms:modified xsi:type="dcterms:W3CDTF">2024-08-14T11:31:53Z</dcterms:modified>
</cp:coreProperties>
</file>